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 Web Data Book\Students\First Time UIS Freshmen\"/>
    </mc:Choice>
  </mc:AlternateContent>
  <bookViews>
    <workbookView xWindow="0" yWindow="2100" windowWidth="15360" windowHeight="8235"/>
  </bookViews>
  <sheets>
    <sheet name="New Freshmen" sheetId="1" r:id="rId1"/>
  </sheets>
  <definedNames>
    <definedName name="_xlnm.Print_Area" localSheetId="0">'New Freshmen'!$A$1:$W$51</definedName>
  </definedNames>
  <calcPr calcId="162913"/>
</workbook>
</file>

<file path=xl/calcChain.xml><?xml version="1.0" encoding="utf-8"?>
<calcChain xmlns="http://schemas.openxmlformats.org/spreadsheetml/2006/main">
  <c r="B44" i="1" l="1"/>
  <c r="C40" i="1" s="1"/>
  <c r="D44" i="1"/>
  <c r="E41" i="1" s="1"/>
  <c r="F44" i="1"/>
  <c r="G38" i="1" s="1"/>
  <c r="H44" i="1"/>
  <c r="I39" i="1" s="1"/>
  <c r="J44" i="1"/>
  <c r="K39" i="1" s="1"/>
  <c r="L44" i="1"/>
  <c r="M40" i="1" s="1"/>
  <c r="N44" i="1"/>
  <c r="O41" i="1" s="1"/>
  <c r="P44" i="1"/>
  <c r="Q42" i="1" s="1"/>
  <c r="R44" i="1"/>
  <c r="S39" i="1" s="1"/>
  <c r="T44" i="1"/>
  <c r="B35" i="1"/>
  <c r="C31" i="1" s="1"/>
  <c r="D35" i="1"/>
  <c r="E31" i="1" s="1"/>
  <c r="F35" i="1"/>
  <c r="G31" i="1" s="1"/>
  <c r="H35" i="1"/>
  <c r="I34" i="1" s="1"/>
  <c r="J35" i="1"/>
  <c r="K32" i="1" s="1"/>
  <c r="L35" i="1"/>
  <c r="M33" i="1" s="1"/>
  <c r="N35" i="1"/>
  <c r="O33" i="1" s="1"/>
  <c r="P35" i="1"/>
  <c r="Q32" i="1" s="1"/>
  <c r="R35" i="1"/>
  <c r="S32" i="1" s="1"/>
  <c r="T35" i="1"/>
  <c r="B25" i="1"/>
  <c r="C23" i="1" s="1"/>
  <c r="D25" i="1"/>
  <c r="E21" i="1" s="1"/>
  <c r="F25" i="1"/>
  <c r="G21" i="1" s="1"/>
  <c r="H25" i="1"/>
  <c r="I23" i="1" s="1"/>
  <c r="J25" i="1"/>
  <c r="K24" i="1" s="1"/>
  <c r="L25" i="1"/>
  <c r="M21" i="1" s="1"/>
  <c r="N25" i="1"/>
  <c r="O24" i="1" s="1"/>
  <c r="P25" i="1"/>
  <c r="Q24" i="1" s="1"/>
  <c r="R25" i="1"/>
  <c r="S23" i="1" s="1"/>
  <c r="T25" i="1"/>
  <c r="B12" i="1"/>
  <c r="D12" i="1"/>
  <c r="F12" i="1"/>
  <c r="H12" i="1"/>
  <c r="J12" i="1"/>
  <c r="L12" i="1"/>
  <c r="N12" i="1"/>
  <c r="P12" i="1"/>
  <c r="R12" i="1"/>
  <c r="T12" i="1"/>
  <c r="O18" i="1" l="1"/>
  <c r="S34" i="1"/>
  <c r="C29" i="1"/>
  <c r="G23" i="1"/>
  <c r="O42" i="1"/>
  <c r="M15" i="1"/>
  <c r="M23" i="1"/>
  <c r="E23" i="1"/>
  <c r="Q34" i="1"/>
  <c r="I27" i="1"/>
  <c r="O21" i="1"/>
  <c r="M18" i="1"/>
  <c r="G17" i="1"/>
  <c r="E16" i="1"/>
  <c r="S29" i="1"/>
  <c r="Q29" i="1"/>
  <c r="K29" i="1"/>
  <c r="I30" i="1"/>
  <c r="C32" i="1"/>
  <c r="M41" i="1"/>
  <c r="O14" i="1"/>
  <c r="O22" i="1"/>
  <c r="M19" i="1"/>
  <c r="G18" i="1"/>
  <c r="E17" i="1"/>
  <c r="S30" i="1"/>
  <c r="Q30" i="1"/>
  <c r="K30" i="1"/>
  <c r="I31" i="1"/>
  <c r="C34" i="1"/>
  <c r="G39" i="1"/>
  <c r="O17" i="1"/>
  <c r="M14" i="1"/>
  <c r="M22" i="1"/>
  <c r="G22" i="1"/>
  <c r="E22" i="1"/>
  <c r="S33" i="1"/>
  <c r="Q33" i="1"/>
  <c r="K34" i="1"/>
  <c r="C28" i="1"/>
  <c r="O38" i="1"/>
  <c r="E38" i="1"/>
  <c r="S16" i="1"/>
  <c r="S24" i="1"/>
  <c r="Q21" i="1"/>
  <c r="K21" i="1"/>
  <c r="I20" i="1"/>
  <c r="C17" i="1"/>
  <c r="O30" i="1"/>
  <c r="M30" i="1"/>
  <c r="G32" i="1"/>
  <c r="S40" i="1"/>
  <c r="I40" i="1"/>
  <c r="C41" i="1"/>
  <c r="S17" i="1"/>
  <c r="S21" i="1"/>
  <c r="Q14" i="1"/>
  <c r="Q18" i="1"/>
  <c r="Q22" i="1"/>
  <c r="O15" i="1"/>
  <c r="O19" i="1"/>
  <c r="O23" i="1"/>
  <c r="M16" i="1"/>
  <c r="M20" i="1"/>
  <c r="M24" i="1"/>
  <c r="K18" i="1"/>
  <c r="K22" i="1"/>
  <c r="I16" i="1"/>
  <c r="I21" i="1"/>
  <c r="G15" i="1"/>
  <c r="G20" i="1"/>
  <c r="G24" i="1"/>
  <c r="E18" i="1"/>
  <c r="E24" i="1"/>
  <c r="C21" i="1"/>
  <c r="S27" i="1"/>
  <c r="S31" i="1"/>
  <c r="Q27" i="1"/>
  <c r="Q31" i="1"/>
  <c r="O27" i="1"/>
  <c r="O31" i="1"/>
  <c r="M27" i="1"/>
  <c r="M31" i="1"/>
  <c r="K27" i="1"/>
  <c r="K31" i="1"/>
  <c r="I28" i="1"/>
  <c r="I32" i="1"/>
  <c r="G29" i="1"/>
  <c r="G34" i="1"/>
  <c r="C30" i="1"/>
  <c r="S41" i="1"/>
  <c r="Q40" i="1"/>
  <c r="O39" i="1"/>
  <c r="M38" i="1"/>
  <c r="M42" i="1"/>
  <c r="K41" i="1"/>
  <c r="I41" i="1"/>
  <c r="G40" i="1"/>
  <c r="E39" i="1"/>
  <c r="C38" i="1"/>
  <c r="S20" i="1"/>
  <c r="Q17" i="1"/>
  <c r="K17" i="1"/>
  <c r="I15" i="1"/>
  <c r="I24" i="1"/>
  <c r="C24" i="1"/>
  <c r="O34" i="1"/>
  <c r="M34" i="1"/>
  <c r="G28" i="1"/>
  <c r="Q39" i="1"/>
  <c r="K40" i="1"/>
  <c r="S14" i="1"/>
  <c r="S18" i="1"/>
  <c r="S22" i="1"/>
  <c r="Q15" i="1"/>
  <c r="Q19" i="1"/>
  <c r="Q23" i="1"/>
  <c r="O16" i="1"/>
  <c r="O20" i="1"/>
  <c r="M17" i="1"/>
  <c r="K15" i="1"/>
  <c r="K19" i="1"/>
  <c r="K23" i="1"/>
  <c r="I17" i="1"/>
  <c r="I22" i="1"/>
  <c r="G16" i="1"/>
  <c r="E15" i="1"/>
  <c r="C15" i="1"/>
  <c r="C22" i="1"/>
  <c r="S28" i="1"/>
  <c r="Q28" i="1"/>
  <c r="O28" i="1"/>
  <c r="O32" i="1"/>
  <c r="M28" i="1"/>
  <c r="M32" i="1"/>
  <c r="K28" i="1"/>
  <c r="I29" i="1"/>
  <c r="G30" i="1"/>
  <c r="C27" i="1"/>
  <c r="S38" i="1"/>
  <c r="S42" i="1"/>
  <c r="Q41" i="1"/>
  <c r="O40" i="1"/>
  <c r="M39" i="1"/>
  <c r="K38" i="1"/>
  <c r="I38" i="1"/>
  <c r="G41" i="1"/>
  <c r="E40" i="1"/>
  <c r="C39" i="1"/>
  <c r="S15" i="1"/>
  <c r="S19" i="1"/>
  <c r="Q16" i="1"/>
  <c r="Q20" i="1"/>
  <c r="K16" i="1"/>
  <c r="K20" i="1"/>
  <c r="I18" i="1"/>
  <c r="C16" i="1"/>
  <c r="O29" i="1"/>
  <c r="M29" i="1"/>
  <c r="G27" i="1"/>
  <c r="Q38" i="1"/>
  <c r="V44" i="1"/>
  <c r="V35" i="1"/>
  <c r="V25" i="1"/>
  <c r="U22" i="1" l="1"/>
  <c r="U18" i="1"/>
  <c r="U14" i="1"/>
  <c r="W21" i="1"/>
  <c r="W17" i="1"/>
  <c r="U21" i="1"/>
  <c r="U17" i="1"/>
  <c r="W24" i="1"/>
  <c r="W20" i="1"/>
  <c r="W16" i="1"/>
  <c r="U23" i="1"/>
  <c r="U15" i="1"/>
  <c r="W18" i="1"/>
  <c r="U24" i="1"/>
  <c r="U20" i="1"/>
  <c r="U16" i="1"/>
  <c r="W23" i="1"/>
  <c r="W19" i="1"/>
  <c r="W15" i="1"/>
  <c r="U19" i="1"/>
  <c r="W22" i="1"/>
  <c r="W14" i="1"/>
  <c r="U33" i="1"/>
  <c r="U29" i="1"/>
  <c r="W33" i="1"/>
  <c r="W29" i="1"/>
  <c r="U32" i="1"/>
  <c r="U28" i="1"/>
  <c r="W32" i="1"/>
  <c r="W28" i="1"/>
  <c r="U34" i="1"/>
  <c r="W34" i="1"/>
  <c r="U31" i="1"/>
  <c r="U27" i="1"/>
  <c r="W31" i="1"/>
  <c r="W27" i="1"/>
  <c r="U30" i="1"/>
  <c r="W30" i="1"/>
  <c r="U40" i="1"/>
  <c r="W39" i="1"/>
  <c r="U39" i="1"/>
  <c r="W42" i="1"/>
  <c r="W38" i="1"/>
  <c r="U41" i="1"/>
  <c r="W40" i="1"/>
  <c r="U42" i="1"/>
  <c r="U38" i="1"/>
  <c r="W41" i="1"/>
  <c r="W37" i="1"/>
  <c r="W43" i="1"/>
  <c r="V49" i="1"/>
  <c r="H49" i="1"/>
  <c r="I49" i="1" l="1"/>
  <c r="W46" i="1"/>
  <c r="W47" i="1"/>
  <c r="W49" i="1"/>
  <c r="T49" i="1" l="1"/>
  <c r="U49" i="1" s="1"/>
  <c r="T50" i="1" l="1"/>
  <c r="U12" i="1" s="1"/>
  <c r="U48" i="1"/>
  <c r="R49" i="1"/>
  <c r="S49" i="1" s="1"/>
  <c r="S8" i="1"/>
  <c r="S43" i="1" l="1"/>
  <c r="U44" i="1"/>
  <c r="U25" i="1"/>
  <c r="U35" i="1"/>
  <c r="S9" i="1"/>
  <c r="S10" i="1"/>
  <c r="S7" i="1"/>
  <c r="S11" i="1"/>
  <c r="S48" i="1"/>
  <c r="P49" i="1"/>
  <c r="Q11" i="1"/>
  <c r="R50" i="1" l="1"/>
  <c r="S44" i="1" s="1"/>
  <c r="Q48" i="1"/>
  <c r="Q49" i="1"/>
  <c r="Q10" i="1"/>
  <c r="Q9" i="1"/>
  <c r="Q7" i="1"/>
  <c r="Q8" i="1"/>
  <c r="N49" i="1"/>
  <c r="O10" i="1"/>
  <c r="S35" i="1" l="1"/>
  <c r="S12" i="1"/>
  <c r="P50" i="1"/>
  <c r="Q35" i="1" s="1"/>
  <c r="Q43" i="1"/>
  <c r="S25" i="1"/>
  <c r="O43" i="1"/>
  <c r="O48" i="1"/>
  <c r="O49" i="1"/>
  <c r="O11" i="1"/>
  <c r="O7" i="1"/>
  <c r="O8" i="1"/>
  <c r="O9" i="1"/>
  <c r="L49" i="1"/>
  <c r="M9" i="1"/>
  <c r="Q44" i="1" l="1"/>
  <c r="Q25" i="1"/>
  <c r="Q12" i="1"/>
  <c r="N50" i="1"/>
  <c r="O12" i="1" s="1"/>
  <c r="M43" i="1"/>
  <c r="M48" i="1"/>
  <c r="M49" i="1"/>
  <c r="M7" i="1"/>
  <c r="M10" i="1"/>
  <c r="M11" i="1"/>
  <c r="M8" i="1"/>
  <c r="J49" i="1"/>
  <c r="K9" i="1"/>
  <c r="O25" i="1" l="1"/>
  <c r="O35" i="1"/>
  <c r="O44" i="1"/>
  <c r="L50" i="1"/>
  <c r="M35" i="1" s="1"/>
  <c r="K48" i="1"/>
  <c r="K49" i="1"/>
  <c r="K10" i="1"/>
  <c r="K11" i="1"/>
  <c r="K7" i="1"/>
  <c r="K8" i="1"/>
  <c r="I48" i="1"/>
  <c r="I11" i="1"/>
  <c r="M12" i="1" l="1"/>
  <c r="J50" i="1"/>
  <c r="K44" i="1" s="1"/>
  <c r="M25" i="1"/>
  <c r="M44" i="1"/>
  <c r="H50" i="1"/>
  <c r="I35" i="1" s="1"/>
  <c r="I8" i="1"/>
  <c r="I10" i="1"/>
  <c r="I9" i="1"/>
  <c r="I7" i="1"/>
  <c r="K35" i="1"/>
  <c r="F49" i="1"/>
  <c r="G48" i="1" s="1"/>
  <c r="G8" i="1"/>
  <c r="K12" i="1" l="1"/>
  <c r="K25" i="1"/>
  <c r="I12" i="1"/>
  <c r="I25" i="1"/>
  <c r="I44" i="1"/>
  <c r="G9" i="1"/>
  <c r="G10" i="1"/>
  <c r="G11" i="1"/>
  <c r="G7" i="1"/>
  <c r="D49" i="1"/>
  <c r="E48" i="1" s="1"/>
  <c r="E11" i="1"/>
  <c r="E7" i="1" l="1"/>
  <c r="E8" i="1"/>
  <c r="E9" i="1"/>
  <c r="E10" i="1"/>
  <c r="B49" i="1"/>
  <c r="C48" i="1" s="1"/>
  <c r="C10" i="1"/>
  <c r="E29" i="1" l="1"/>
  <c r="E27" i="1"/>
  <c r="E28" i="1"/>
  <c r="E34" i="1"/>
  <c r="D50" i="1"/>
  <c r="E44" i="1" s="1"/>
  <c r="E30" i="1"/>
  <c r="F50" i="1"/>
  <c r="E32" i="1"/>
  <c r="C8" i="1"/>
  <c r="C11" i="1"/>
  <c r="C9" i="1"/>
  <c r="C7" i="1"/>
  <c r="V12" i="1"/>
  <c r="W48" i="1"/>
  <c r="E25" i="1" l="1"/>
  <c r="E49" i="1"/>
  <c r="E35" i="1"/>
  <c r="E12" i="1"/>
  <c r="B50" i="1"/>
  <c r="C25" i="1" s="1"/>
  <c r="G12" i="1"/>
  <c r="G35" i="1"/>
  <c r="G49" i="1"/>
  <c r="G44" i="1"/>
  <c r="G25" i="1"/>
  <c r="U10" i="1"/>
  <c r="U9" i="1"/>
  <c r="U8" i="1"/>
  <c r="U11" i="1"/>
  <c r="U7" i="1"/>
  <c r="W10" i="1"/>
  <c r="W9" i="1"/>
  <c r="W8" i="1"/>
  <c r="W7" i="1"/>
  <c r="W11" i="1"/>
  <c r="C44" i="1" l="1"/>
  <c r="C49" i="1"/>
  <c r="C35" i="1"/>
  <c r="C12" i="1"/>
  <c r="V50" i="1" l="1"/>
  <c r="U43" i="1" l="1"/>
  <c r="W25" i="1"/>
  <c r="W35" i="1"/>
  <c r="W44" i="1"/>
  <c r="W12" i="1"/>
</calcChain>
</file>

<file path=xl/sharedStrings.xml><?xml version="1.0" encoding="utf-8"?>
<sst xmlns="http://schemas.openxmlformats.org/spreadsheetml/2006/main" count="177" uniqueCount="64">
  <si>
    <t>Accountancy</t>
  </si>
  <si>
    <t>Economics</t>
  </si>
  <si>
    <t>Management</t>
  </si>
  <si>
    <t>Social Work</t>
  </si>
  <si>
    <t>Biology</t>
  </si>
  <si>
    <t>Communication</t>
  </si>
  <si>
    <t>Computer Science</t>
  </si>
  <si>
    <t>English</t>
  </si>
  <si>
    <t>History</t>
  </si>
  <si>
    <t>Mathmatical Science</t>
  </si>
  <si>
    <t>Chemistry</t>
  </si>
  <si>
    <t>Psychology</t>
  </si>
  <si>
    <t>Visual Arts</t>
  </si>
  <si>
    <t>Legal Studies</t>
  </si>
  <si>
    <t>Sociology/Anthropology</t>
  </si>
  <si>
    <t>Philosophy</t>
  </si>
  <si>
    <t>Business Administration</t>
  </si>
  <si>
    <t>Liberal Studies</t>
  </si>
  <si>
    <t>New Freshmen Students</t>
  </si>
  <si>
    <t>College and Major of Entry</t>
  </si>
  <si>
    <t>Undecided</t>
  </si>
  <si>
    <t>SOURCE:  EDW 10th Day Census Files</t>
  </si>
  <si>
    <t>Political Science</t>
  </si>
  <si>
    <t>Global Studies</t>
  </si>
  <si>
    <t>Management Information Systems</t>
  </si>
  <si>
    <t>--</t>
  </si>
  <si>
    <t>University of Illinois Springfield</t>
  </si>
  <si>
    <t>Environmental Studies</t>
  </si>
  <si>
    <t>Information Systems Security</t>
  </si>
  <si>
    <t>Exercise Science</t>
  </si>
  <si>
    <t>Criminology and Criminal Justice</t>
  </si>
  <si>
    <t>Biochemistry</t>
  </si>
  <si>
    <t>Theatre</t>
  </si>
  <si>
    <t>Public Policy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</si>
  <si>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</si>
  <si>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</si>
  <si>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</si>
  <si>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</si>
  <si>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</si>
  <si>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</si>
  <si>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</si>
  <si>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</si>
  <si>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</si>
  <si>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</si>
  <si>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Fall 2022</t>
  </si>
  <si>
    <t xml:space="preserve">The data displayed reflect changes made in Phase 3 of the reorganization.  </t>
  </si>
  <si>
    <t>Pre-Education</t>
  </si>
  <si>
    <t>Pre-Nursing</t>
  </si>
  <si>
    <t>Elementary Education</t>
  </si>
  <si>
    <r>
      <t>Medical Laboratory Science</t>
    </r>
    <r>
      <rPr>
        <vertAlign val="superscript"/>
        <sz val="10"/>
        <rFont val="Arial"/>
        <family val="2"/>
      </rPr>
      <t>1</t>
    </r>
  </si>
  <si>
    <r>
      <t>Nonprofit Administration</t>
    </r>
    <r>
      <rPr>
        <vertAlign val="superscript"/>
        <sz val="10"/>
        <rFont val="Arial"/>
        <family val="2"/>
      </rPr>
      <t>2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</si>
  <si>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Clinical Laboratory Science and Medical Laboratory Science.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</si>
  <si>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Public Administration and Public and Nonprofit Administration.</t>
    </r>
  </si>
  <si>
    <t>Provost/Vice Chancellor of Academic Affairs</t>
  </si>
  <si>
    <t>College of Public Affairs and Education</t>
  </si>
  <si>
    <t>College of Liberal Arts and Social Sciences</t>
  </si>
  <si>
    <t>College of Health, Science, and Technology</t>
  </si>
  <si>
    <t>College of Business and Management</t>
  </si>
  <si>
    <t>Total:</t>
  </si>
  <si>
    <t>VCAA Subtotal:</t>
  </si>
  <si>
    <t>PAE Subtotal:</t>
  </si>
  <si>
    <t>LASS Subtotal:</t>
  </si>
  <si>
    <t>HST Subtotal:</t>
  </si>
  <si>
    <t>CBM 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</si>
</sst>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/>
    <xf numFmtId="0" fontId="5" fillId="0" borderId="2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 indent="1"/>
    </xf>
    <xf numFmtId="0" fontId="6" fillId="0" borderId="6" xfId="0" applyFont="1" applyBorder="1" applyAlignment="1">
      <alignment horizontal="right" indent="1"/>
    </xf>
    <xf numFmtId="0" fontId="5" fillId="0" borderId="7" xfId="0" applyFont="1" applyBorder="1" applyAlignment="1">
      <alignment horizontal="right" indent="1"/>
    </xf>
    <xf numFmtId="0" fontId="5" fillId="0" borderId="8" xfId="0" applyFont="1" applyBorder="1" applyAlignment="1">
      <alignment horizontal="right" indent="1"/>
    </xf>
    <xf numFmtId="0" fontId="5" fillId="0" borderId="14" xfId="0" applyFont="1" applyBorder="1" applyAlignment="1">
      <alignment horizontal="right" indent="1"/>
    </xf>
    <xf numFmtId="0" fontId="2" fillId="2" borderId="1" xfId="0" applyFont="1" applyFill="1" applyBorder="1"/>
    <xf numFmtId="0" fontId="7" fillId="2" borderId="5" xfId="0" applyFont="1" applyFill="1" applyBorder="1" applyAlignment="1">
      <alignment horizontal="right"/>
    </xf>
    <xf numFmtId="0" fontId="5" fillId="0" borderId="4" xfId="0" applyFont="1" applyBorder="1" applyAlignment="1">
      <alignment horizontal="left" indent="1"/>
    </xf>
    <xf numFmtId="0" fontId="5" fillId="0" borderId="14" xfId="0" applyFont="1" applyFill="1" applyBorder="1" applyAlignment="1">
      <alignment horizontal="right" indent="1"/>
    </xf>
    <xf numFmtId="0" fontId="5" fillId="0" borderId="7" xfId="0" applyFont="1" applyFill="1" applyBorder="1" applyAlignment="1">
      <alignment horizontal="right" indent="1"/>
    </xf>
    <xf numFmtId="0" fontId="5" fillId="0" borderId="7" xfId="0" quotePrefix="1" applyFont="1" applyBorder="1" applyAlignment="1">
      <alignment horizontal="right" indent="1"/>
    </xf>
    <xf numFmtId="0" fontId="5" fillId="0" borderId="14" xfId="0" quotePrefix="1" applyFont="1" applyBorder="1" applyAlignment="1">
      <alignment horizontal="right" indent="1"/>
    </xf>
    <xf numFmtId="0" fontId="5" fillId="0" borderId="8" xfId="0" quotePrefix="1" applyFont="1" applyBorder="1" applyAlignment="1">
      <alignment horizontal="right" indent="1"/>
    </xf>
    <xf numFmtId="0" fontId="5" fillId="0" borderId="16" xfId="0" applyFont="1" applyBorder="1" applyAlignment="1">
      <alignment horizontal="right" indent="1"/>
    </xf>
    <xf numFmtId="0" fontId="5" fillId="0" borderId="17" xfId="0" applyFont="1" applyBorder="1" applyAlignment="1">
      <alignment horizontal="right" indent="1"/>
    </xf>
    <xf numFmtId="0" fontId="5" fillId="0" borderId="18" xfId="0" applyFont="1" applyBorder="1" applyAlignment="1">
      <alignment horizontal="right" indent="1"/>
    </xf>
    <xf numFmtId="0" fontId="5" fillId="0" borderId="16" xfId="0" applyFont="1" applyFill="1" applyBorder="1" applyAlignment="1">
      <alignment horizontal="right" indent="1"/>
    </xf>
    <xf numFmtId="0" fontId="5" fillId="0" borderId="17" xfId="0" applyFont="1" applyFill="1" applyBorder="1" applyAlignment="1">
      <alignment horizontal="right" indent="1"/>
    </xf>
    <xf numFmtId="0" fontId="5" fillId="0" borderId="17" xfId="0" quotePrefix="1" applyFont="1" applyBorder="1" applyAlignment="1">
      <alignment horizontal="right" indent="1"/>
    </xf>
    <xf numFmtId="0" fontId="5" fillId="0" borderId="16" xfId="0" quotePrefix="1" applyFont="1" applyBorder="1" applyAlignment="1">
      <alignment horizontal="right" indent="1"/>
    </xf>
    <xf numFmtId="0" fontId="5" fillId="0" borderId="18" xfId="0" quotePrefix="1" applyFont="1" applyBorder="1" applyAlignment="1">
      <alignment horizontal="right" indent="1"/>
    </xf>
    <xf numFmtId="0" fontId="5" fillId="0" borderId="19" xfId="0" applyFont="1" applyBorder="1" applyAlignment="1">
      <alignment horizontal="right" indent="1"/>
    </xf>
    <xf numFmtId="0" fontId="5" fillId="0" borderId="31" xfId="0" applyFont="1" applyBorder="1" applyAlignment="1">
      <alignment horizontal="right" indent="1"/>
    </xf>
    <xf numFmtId="0" fontId="5" fillId="0" borderId="33" xfId="0" applyFont="1" applyBorder="1" applyAlignment="1">
      <alignment horizontal="right" indent="1"/>
    </xf>
    <xf numFmtId="164" fontId="2" fillId="0" borderId="0" xfId="0" applyNumberFormat="1" applyFont="1"/>
    <xf numFmtId="164" fontId="5" fillId="0" borderId="10" xfId="0" quotePrefix="1" applyNumberFormat="1" applyFont="1" applyBorder="1" applyAlignment="1">
      <alignment horizontal="right"/>
    </xf>
    <xf numFmtId="0" fontId="5" fillId="0" borderId="32" xfId="0" quotePrefix="1" applyFont="1" applyBorder="1" applyAlignment="1">
      <alignment horizontal="right" indent="1"/>
    </xf>
    <xf numFmtId="164" fontId="5" fillId="0" borderId="12" xfId="0" quotePrefix="1" applyNumberFormat="1" applyFont="1" applyBorder="1" applyAlignment="1">
      <alignment horizontal="right"/>
    </xf>
    <xf numFmtId="164" fontId="5" fillId="0" borderId="34" xfId="0" quotePrefix="1" applyNumberFormat="1" applyFont="1" applyBorder="1" applyAlignment="1">
      <alignment horizontal="right"/>
    </xf>
    <xf numFmtId="164" fontId="5" fillId="0" borderId="35" xfId="0" quotePrefix="1" applyNumberFormat="1" applyFont="1" applyBorder="1" applyAlignment="1">
      <alignment horizontal="right"/>
    </xf>
    <xf numFmtId="0" fontId="5" fillId="0" borderId="15" xfId="0" quotePrefix="1" applyFont="1" applyBorder="1" applyAlignment="1">
      <alignment horizontal="right" indent="1"/>
    </xf>
    <xf numFmtId="164" fontId="5" fillId="0" borderId="11" xfId="0" quotePrefix="1" applyNumberFormat="1" applyFont="1" applyBorder="1" applyAlignment="1">
      <alignment horizontal="right"/>
    </xf>
    <xf numFmtId="164" fontId="5" fillId="0" borderId="27" xfId="0" quotePrefix="1" applyNumberFormat="1" applyFont="1" applyBorder="1" applyAlignment="1">
      <alignment horizontal="right"/>
    </xf>
    <xf numFmtId="164" fontId="5" fillId="0" borderId="10" xfId="0" quotePrefix="1" applyNumberFormat="1" applyFont="1" applyFill="1" applyBorder="1" applyAlignment="1">
      <alignment horizontal="right"/>
    </xf>
    <xf numFmtId="164" fontId="5" fillId="0" borderId="12" xfId="0" quotePrefix="1" applyNumberFormat="1" applyFont="1" applyFill="1" applyBorder="1" applyAlignment="1">
      <alignment horizontal="right"/>
    </xf>
    <xf numFmtId="164" fontId="5" fillId="0" borderId="34" xfId="0" quotePrefix="1" applyNumberFormat="1" applyFont="1" applyFill="1" applyBorder="1" applyAlignment="1">
      <alignment horizontal="right"/>
    </xf>
    <xf numFmtId="0" fontId="5" fillId="0" borderId="14" xfId="0" quotePrefix="1" applyFont="1" applyFill="1" applyBorder="1" applyAlignment="1">
      <alignment horizontal="right" indent="1"/>
    </xf>
    <xf numFmtId="164" fontId="2" fillId="0" borderId="10" xfId="0" quotePrefix="1" applyNumberFormat="1" applyFont="1" applyBorder="1" applyAlignment="1">
      <alignment horizontal="right"/>
    </xf>
    <xf numFmtId="164" fontId="2" fillId="0" borderId="12" xfId="0" quotePrefix="1" applyNumberFormat="1" applyFont="1" applyBorder="1" applyAlignment="1">
      <alignment horizontal="right"/>
    </xf>
    <xf numFmtId="164" fontId="5" fillId="0" borderId="13" xfId="0" quotePrefix="1" applyNumberFormat="1" applyFont="1" applyBorder="1" applyAlignment="1">
      <alignment horizontal="right"/>
    </xf>
    <xf numFmtId="0" fontId="5" fillId="0" borderId="9" xfId="0" quotePrefix="1" applyFont="1" applyBorder="1" applyAlignment="1">
      <alignment horizontal="right" indent="1"/>
    </xf>
    <xf numFmtId="9" fontId="5" fillId="0" borderId="0" xfId="1" applyFont="1"/>
    <xf numFmtId="164" fontId="5" fillId="0" borderId="37" xfId="0" quotePrefix="1" applyNumberFormat="1" applyFont="1" applyBorder="1" applyAlignment="1">
      <alignment horizontal="right"/>
    </xf>
    <xf numFmtId="0" fontId="5" fillId="0" borderId="15" xfId="0" quotePrefix="1" applyFont="1" applyFill="1" applyBorder="1" applyAlignment="1">
      <alignment horizontal="right" indent="1"/>
    </xf>
    <xf numFmtId="0" fontId="5" fillId="0" borderId="14" xfId="0" quotePrefix="1" applyFont="1" applyBorder="1" applyAlignment="1">
      <alignment horizontal="center"/>
    </xf>
    <xf numFmtId="0" fontId="5" fillId="0" borderId="32" xfId="0" quotePrefix="1" applyFont="1" applyBorder="1" applyAlignment="1">
      <alignment horizontal="center"/>
    </xf>
    <xf numFmtId="164" fontId="5" fillId="0" borderId="10" xfId="0" quotePrefix="1" applyNumberFormat="1" applyFont="1" applyBorder="1" applyAlignment="1">
      <alignment horizontal="center"/>
    </xf>
    <xf numFmtId="0" fontId="5" fillId="0" borderId="16" xfId="0" quotePrefix="1" applyFont="1" applyBorder="1" applyAlignment="1">
      <alignment horizontal="center"/>
    </xf>
    <xf numFmtId="164" fontId="5" fillId="0" borderId="34" xfId="0" quotePrefix="1" applyNumberFormat="1" applyFont="1" applyBorder="1" applyAlignment="1">
      <alignment horizontal="center"/>
    </xf>
    <xf numFmtId="164" fontId="5" fillId="0" borderId="38" xfId="0" quotePrefix="1" applyNumberFormat="1" applyFont="1" applyBorder="1" applyAlignment="1">
      <alignment horizontal="right"/>
    </xf>
    <xf numFmtId="164" fontId="5" fillId="0" borderId="39" xfId="0" quotePrefix="1" applyNumberFormat="1" applyFont="1" applyBorder="1" applyAlignment="1">
      <alignment horizontal="right"/>
    </xf>
    <xf numFmtId="164" fontId="5" fillId="0" borderId="38" xfId="0" quotePrefix="1" applyNumberFormat="1" applyFont="1" applyBorder="1" applyAlignment="1">
      <alignment horizontal="center"/>
    </xf>
    <xf numFmtId="0" fontId="5" fillId="0" borderId="38" xfId="0" quotePrefix="1" applyFont="1" applyBorder="1" applyAlignment="1">
      <alignment horizontal="center"/>
    </xf>
    <xf numFmtId="0" fontId="5" fillId="0" borderId="35" xfId="0" quotePrefix="1" applyFont="1" applyBorder="1" applyAlignment="1">
      <alignment horizontal="center"/>
    </xf>
    <xf numFmtId="164" fontId="2" fillId="0" borderId="35" xfId="0" quotePrefix="1" applyNumberFormat="1" applyFont="1" applyBorder="1" applyAlignment="1">
      <alignment horizontal="right"/>
    </xf>
    <xf numFmtId="164" fontId="5" fillId="0" borderId="40" xfId="0" quotePrefix="1" applyNumberFormat="1" applyFont="1" applyBorder="1" applyAlignment="1">
      <alignment horizontal="right"/>
    </xf>
    <xf numFmtId="0" fontId="5" fillId="0" borderId="7" xfId="0" quotePrefix="1" applyFont="1" applyBorder="1" applyAlignment="1">
      <alignment horizontal="center"/>
    </xf>
    <xf numFmtId="0" fontId="5" fillId="0" borderId="34" xfId="0" quotePrefix="1" applyFont="1" applyBorder="1" applyAlignment="1">
      <alignment horizontal="center"/>
    </xf>
    <xf numFmtId="164" fontId="2" fillId="0" borderId="34" xfId="0" quotePrefix="1" applyNumberFormat="1" applyFont="1" applyBorder="1" applyAlignment="1">
      <alignment horizontal="right"/>
    </xf>
    <xf numFmtId="0" fontId="5" fillId="0" borderId="15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right" indent="1"/>
    </xf>
    <xf numFmtId="0" fontId="2" fillId="0" borderId="32" xfId="0" applyFont="1" applyBorder="1" applyAlignment="1">
      <alignment horizontal="right" indent="1"/>
    </xf>
    <xf numFmtId="0" fontId="2" fillId="0" borderId="7" xfId="0" applyFont="1" applyBorder="1" applyAlignment="1">
      <alignment horizontal="right" indent="1"/>
    </xf>
    <xf numFmtId="0" fontId="2" fillId="0" borderId="43" xfId="0" applyFont="1" applyBorder="1" applyAlignment="1">
      <alignment horizontal="right" indent="1"/>
    </xf>
    <xf numFmtId="164" fontId="5" fillId="0" borderId="44" xfId="0" quotePrefix="1" applyNumberFormat="1" applyFont="1" applyBorder="1" applyAlignment="1">
      <alignment horizontal="right"/>
    </xf>
    <xf numFmtId="0" fontId="2" fillId="0" borderId="45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2" borderId="36" xfId="0" applyFont="1" applyFill="1" applyBorder="1" applyAlignment="1">
      <alignment horizontal="center"/>
    </xf>
    <xf numFmtId="0" fontId="0" fillId="2" borderId="29" xfId="0" applyFill="1" applyBorder="1" applyAlignment="1"/>
    <xf numFmtId="3" fontId="4" fillId="2" borderId="26" xfId="0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0" xfId="0" applyFill="1" applyBorder="1" applyAlignment="1"/>
    <xf numFmtId="0" fontId="0" fillId="2" borderId="21" xfId="0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0" fontId="4" fillId="2" borderId="23" xfId="0" applyFont="1" applyFill="1" applyBorder="1" applyAlignment="1"/>
    <xf numFmtId="0" fontId="0" fillId="0" borderId="24" xfId="0" applyBorder="1" applyAlignment="1"/>
    <xf numFmtId="0" fontId="0" fillId="0" borderId="25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55"/>
  <sheetViews>
    <sheetView tabSelected="1" topLeftCell="A10" workbookViewId="0">
      <selection activeCell="A13" sqref="A13:W13"/>
    </sheetView>
  </sheetViews>
  <sheetFormatPr defaultColWidth="9.140625" defaultRowHeight="12" x14ac:dyDescent="0.2"/>
  <cols>
    <col min="1" max="1" width="33.28515625" style="1" customWidth="1"/>
    <col min="2" max="2" width="6.7109375" style="1" hidden="1" customWidth="1"/>
    <col min="3" max="7" width="7.7109375" style="1" hidden="1" customWidth="1"/>
    <col min="8" max="23" width="7.7109375" style="1" customWidth="1"/>
    <col min="24" max="16384" width="9.140625" style="1"/>
  </cols>
  <sheetData>
    <row r="1" spans="1:131" ht="15.75" x14ac:dyDescent="0.25">
      <c r="A1" s="74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131" ht="15.75" x14ac:dyDescent="0.25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131" ht="15.75" x14ac:dyDescent="0.25">
      <c r="A3" s="74" t="s">
        <v>19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131" ht="12.75" thickBot="1" x14ac:dyDescent="0.25"/>
    <row r="5" spans="1:131" ht="16.5" customHeight="1" thickTop="1" x14ac:dyDescent="0.2">
      <c r="A5" s="12"/>
      <c r="B5" s="82" t="s">
        <v>34</v>
      </c>
      <c r="C5" s="85"/>
      <c r="D5" s="82" t="s">
        <v>35</v>
      </c>
      <c r="E5" s="80"/>
      <c r="F5" s="76" t="s">
        <v>36</v>
      </c>
      <c r="G5" s="80"/>
      <c r="H5" s="76" t="s">
        <v>37</v>
      </c>
      <c r="I5" s="80"/>
      <c r="J5" s="76" t="s">
        <v>38</v>
      </c>
      <c r="K5" s="80"/>
      <c r="L5" s="76" t="s">
        <v>39</v>
      </c>
      <c r="M5" s="80"/>
      <c r="N5" s="76" t="s">
        <v>40</v>
      </c>
      <c r="O5" s="80"/>
      <c r="P5" s="76" t="s">
        <v>41</v>
      </c>
      <c r="Q5" s="80"/>
      <c r="R5" s="76" t="s">
        <v>42</v>
      </c>
      <c r="S5" s="80"/>
      <c r="T5" s="76" t="s">
        <v>43</v>
      </c>
      <c r="U5" s="80"/>
      <c r="V5" s="76" t="s">
        <v>44</v>
      </c>
      <c r="W5" s="77"/>
    </row>
    <row r="6" spans="1:131" ht="12.75" x14ac:dyDescent="0.2">
      <c r="A6" s="87" t="s">
        <v>57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</row>
    <row r="7" spans="1:131" ht="12.75" x14ac:dyDescent="0.2">
      <c r="A7" s="4" t="s">
        <v>0</v>
      </c>
      <c r="B7" s="33">
        <v>13</v>
      </c>
      <c r="C7" s="56">
        <f>B7/$B$12</f>
        <v>0.29545454545454547</v>
      </c>
      <c r="D7" s="30">
        <v>16</v>
      </c>
      <c r="E7" s="32">
        <f>D7/$D$12</f>
        <v>0.41025641025641024</v>
      </c>
      <c r="F7" s="30">
        <v>20</v>
      </c>
      <c r="G7" s="32">
        <f>F7/$F$12</f>
        <v>0.33898305084745761</v>
      </c>
      <c r="H7" s="30">
        <v>12</v>
      </c>
      <c r="I7" s="32">
        <f>H7/$H$12</f>
        <v>0.2857142857142857</v>
      </c>
      <c r="J7" s="30">
        <v>17</v>
      </c>
      <c r="K7" s="32">
        <f>J7/$J$12</f>
        <v>0.27419354838709675</v>
      </c>
      <c r="L7" s="30">
        <v>11</v>
      </c>
      <c r="M7" s="32">
        <f>L7/$L$12</f>
        <v>0.22</v>
      </c>
      <c r="N7" s="30">
        <v>12</v>
      </c>
      <c r="O7" s="32">
        <f>N7/$N$12</f>
        <v>0.21428571428571427</v>
      </c>
      <c r="P7" s="30">
        <v>15</v>
      </c>
      <c r="Q7" s="32">
        <f>P7/$P$12</f>
        <v>0.26315789473684209</v>
      </c>
      <c r="R7" s="30">
        <v>10</v>
      </c>
      <c r="S7" s="32">
        <f>R7/$R$12</f>
        <v>0.27027027027027029</v>
      </c>
      <c r="T7" s="30">
        <v>7</v>
      </c>
      <c r="U7" s="32">
        <f>T7/$V$12</f>
        <v>0.18421052631578946</v>
      </c>
      <c r="V7" s="30">
        <v>3</v>
      </c>
      <c r="W7" s="34">
        <f>V7/$V$12</f>
        <v>7.8947368421052627E-2</v>
      </c>
    </row>
    <row r="8" spans="1:131" ht="12.75" x14ac:dyDescent="0.2">
      <c r="A8" s="5" t="s">
        <v>16</v>
      </c>
      <c r="B8" s="18">
        <v>28</v>
      </c>
      <c r="C8" s="36">
        <f t="shared" ref="C8:C11" si="0">B8/$B$12</f>
        <v>0.63636363636363635</v>
      </c>
      <c r="D8" s="21">
        <v>21</v>
      </c>
      <c r="E8" s="32">
        <f t="shared" ref="E8:E11" si="1">D8/$D$12</f>
        <v>0.53846153846153844</v>
      </c>
      <c r="F8" s="21">
        <v>31</v>
      </c>
      <c r="G8" s="32">
        <f t="shared" ref="G8:G11" si="2">F8/$F$12</f>
        <v>0.52542372881355937</v>
      </c>
      <c r="H8" s="21">
        <v>29</v>
      </c>
      <c r="I8" s="32">
        <f t="shared" ref="I8:I11" si="3">H8/$H$12</f>
        <v>0.69047619047619047</v>
      </c>
      <c r="J8" s="21">
        <v>36</v>
      </c>
      <c r="K8" s="32">
        <f>J8/$J$12</f>
        <v>0.58064516129032262</v>
      </c>
      <c r="L8" s="21">
        <v>38</v>
      </c>
      <c r="M8" s="32">
        <f>L8/$L$12</f>
        <v>0.76</v>
      </c>
      <c r="N8" s="21">
        <v>42</v>
      </c>
      <c r="O8" s="32">
        <f t="shared" ref="O8:O11" si="4">N8/$N$12</f>
        <v>0.75</v>
      </c>
      <c r="P8" s="21">
        <v>41</v>
      </c>
      <c r="Q8" s="32">
        <f t="shared" ref="Q8:Q11" si="5">P8/$P$12</f>
        <v>0.7192982456140351</v>
      </c>
      <c r="R8" s="21">
        <v>26</v>
      </c>
      <c r="S8" s="32">
        <f>R8/$R$12</f>
        <v>0.70270270270270274</v>
      </c>
      <c r="T8" s="21">
        <v>42</v>
      </c>
      <c r="U8" s="32">
        <f>T8/$V$12</f>
        <v>1.1052631578947369</v>
      </c>
      <c r="V8" s="21">
        <v>34</v>
      </c>
      <c r="W8" s="34">
        <f>V8/$V$12</f>
        <v>0.89473684210526316</v>
      </c>
    </row>
    <row r="9" spans="1:131" ht="12.75" x14ac:dyDescent="0.2">
      <c r="A9" s="5" t="s">
        <v>1</v>
      </c>
      <c r="B9" s="18">
        <v>3</v>
      </c>
      <c r="C9" s="36">
        <f t="shared" si="0"/>
        <v>6.8181818181818177E-2</v>
      </c>
      <c r="D9" s="21">
        <v>1</v>
      </c>
      <c r="E9" s="32">
        <f t="shared" si="1"/>
        <v>2.564102564102564E-2</v>
      </c>
      <c r="F9" s="21">
        <v>3</v>
      </c>
      <c r="G9" s="32">
        <f t="shared" si="2"/>
        <v>5.0847457627118647E-2</v>
      </c>
      <c r="H9" s="21">
        <v>1</v>
      </c>
      <c r="I9" s="32">
        <f t="shared" si="3"/>
        <v>2.3809523809523808E-2</v>
      </c>
      <c r="J9" s="21">
        <v>6</v>
      </c>
      <c r="K9" s="32">
        <f>J9/$J$12</f>
        <v>9.6774193548387094E-2</v>
      </c>
      <c r="L9" s="21">
        <v>1</v>
      </c>
      <c r="M9" s="32">
        <f t="shared" ref="M9:M11" si="6">L9/$L$12</f>
        <v>0.02</v>
      </c>
      <c r="N9" s="21">
        <v>1</v>
      </c>
      <c r="O9" s="32">
        <f t="shared" si="4"/>
        <v>1.7857142857142856E-2</v>
      </c>
      <c r="P9" s="21">
        <v>0</v>
      </c>
      <c r="Q9" s="32">
        <f t="shared" si="5"/>
        <v>0</v>
      </c>
      <c r="R9" s="21">
        <v>1</v>
      </c>
      <c r="S9" s="32">
        <f t="shared" ref="S9:S11" si="7">R9/$R$12</f>
        <v>2.7027027027027029E-2</v>
      </c>
      <c r="T9" s="21">
        <v>2</v>
      </c>
      <c r="U9" s="32">
        <f>T9/$V$12</f>
        <v>5.2631578947368418E-2</v>
      </c>
      <c r="V9" s="21">
        <v>0</v>
      </c>
      <c r="W9" s="34">
        <f>V9/$V$12</f>
        <v>0</v>
      </c>
    </row>
    <row r="10" spans="1:131" ht="12.75" x14ac:dyDescent="0.2">
      <c r="A10" s="5" t="s">
        <v>2</v>
      </c>
      <c r="B10" s="18">
        <v>0</v>
      </c>
      <c r="C10" s="36">
        <f t="shared" si="0"/>
        <v>0</v>
      </c>
      <c r="D10" s="21">
        <v>0</v>
      </c>
      <c r="E10" s="32">
        <f t="shared" si="1"/>
        <v>0</v>
      </c>
      <c r="F10" s="21">
        <v>1</v>
      </c>
      <c r="G10" s="32">
        <f t="shared" si="2"/>
        <v>1.6949152542372881E-2</v>
      </c>
      <c r="H10" s="21">
        <v>0</v>
      </c>
      <c r="I10" s="32">
        <f t="shared" si="3"/>
        <v>0</v>
      </c>
      <c r="J10" s="21">
        <v>0</v>
      </c>
      <c r="K10" s="32">
        <f>J10/$J$12</f>
        <v>0</v>
      </c>
      <c r="L10" s="21">
        <v>0</v>
      </c>
      <c r="M10" s="32">
        <f t="shared" si="6"/>
        <v>0</v>
      </c>
      <c r="N10" s="21">
        <v>1</v>
      </c>
      <c r="O10" s="32">
        <f t="shared" si="4"/>
        <v>1.7857142857142856E-2</v>
      </c>
      <c r="P10" s="21">
        <v>0</v>
      </c>
      <c r="Q10" s="32">
        <f t="shared" si="5"/>
        <v>0</v>
      </c>
      <c r="R10" s="21">
        <v>0</v>
      </c>
      <c r="S10" s="32">
        <f t="shared" si="7"/>
        <v>0</v>
      </c>
      <c r="T10" s="21">
        <v>0</v>
      </c>
      <c r="U10" s="32">
        <f>T10/$V$12</f>
        <v>0</v>
      </c>
      <c r="V10" s="21">
        <v>0</v>
      </c>
      <c r="W10" s="34">
        <f>V10/$V$12</f>
        <v>0</v>
      </c>
    </row>
    <row r="11" spans="1:131" ht="12.75" x14ac:dyDescent="0.2">
      <c r="A11" s="14" t="s">
        <v>24</v>
      </c>
      <c r="B11" s="37">
        <v>0</v>
      </c>
      <c r="C11" s="36">
        <f t="shared" si="0"/>
        <v>0</v>
      </c>
      <c r="D11" s="29">
        <v>1</v>
      </c>
      <c r="E11" s="32">
        <f t="shared" si="1"/>
        <v>2.564102564102564E-2</v>
      </c>
      <c r="F11" s="29">
        <v>4</v>
      </c>
      <c r="G11" s="32">
        <f t="shared" si="2"/>
        <v>6.7796610169491525E-2</v>
      </c>
      <c r="H11" s="29">
        <v>0</v>
      </c>
      <c r="I11" s="32">
        <f t="shared" si="3"/>
        <v>0</v>
      </c>
      <c r="J11" s="29">
        <v>3</v>
      </c>
      <c r="K11" s="32">
        <f>J11/$J$12</f>
        <v>4.8387096774193547E-2</v>
      </c>
      <c r="L11" s="29">
        <v>0</v>
      </c>
      <c r="M11" s="32">
        <f t="shared" si="6"/>
        <v>0</v>
      </c>
      <c r="N11" s="29">
        <v>0</v>
      </c>
      <c r="O11" s="32">
        <f t="shared" si="4"/>
        <v>0</v>
      </c>
      <c r="P11" s="29">
        <v>1</v>
      </c>
      <c r="Q11" s="32">
        <f t="shared" si="5"/>
        <v>1.7543859649122806E-2</v>
      </c>
      <c r="R11" s="29">
        <v>0</v>
      </c>
      <c r="S11" s="32">
        <f t="shared" si="7"/>
        <v>0</v>
      </c>
      <c r="T11" s="29">
        <v>1</v>
      </c>
      <c r="U11" s="32">
        <f>T11/$V$12</f>
        <v>2.6315789473684209E-2</v>
      </c>
      <c r="V11" s="29">
        <v>1</v>
      </c>
      <c r="W11" s="34">
        <f>V11/$V$12</f>
        <v>2.6315789473684209E-2</v>
      </c>
      <c r="Y11" s="31"/>
    </row>
    <row r="12" spans="1:131" ht="12.75" x14ac:dyDescent="0.2">
      <c r="A12" s="6" t="s">
        <v>63</v>
      </c>
      <c r="B12" s="10">
        <f>SUM(B7:B11)</f>
        <v>44</v>
      </c>
      <c r="C12" s="57">
        <f>B12/B50</f>
        <v>0.16296296296296298</v>
      </c>
      <c r="D12" s="22">
        <f>SUM(D7:D11)</f>
        <v>39</v>
      </c>
      <c r="E12" s="38">
        <f>D12/D50</f>
        <v>0.12341772151898735</v>
      </c>
      <c r="F12" s="22">
        <f>SUM(F7:F11)</f>
        <v>59</v>
      </c>
      <c r="G12" s="38">
        <f>F12/F50</f>
        <v>0.19344262295081968</v>
      </c>
      <c r="H12" s="22">
        <f>SUM(H7:H11)</f>
        <v>42</v>
      </c>
      <c r="I12" s="38">
        <f>H12/H50</f>
        <v>0.15671641791044777</v>
      </c>
      <c r="J12" s="22">
        <f>SUM(J7:J11)</f>
        <v>62</v>
      </c>
      <c r="K12" s="38">
        <f>J12/J50</f>
        <v>0.20666666666666667</v>
      </c>
      <c r="L12" s="22">
        <f>SUM(L7:L11)</f>
        <v>50</v>
      </c>
      <c r="M12" s="38">
        <f>L12/L50</f>
        <v>0.17985611510791366</v>
      </c>
      <c r="N12" s="22">
        <f>SUM(N7:N11)</f>
        <v>56</v>
      </c>
      <c r="O12" s="38">
        <f>N12/N50</f>
        <v>0.17721518987341772</v>
      </c>
      <c r="P12" s="22">
        <f>SUM(P7:P11)</f>
        <v>57</v>
      </c>
      <c r="Q12" s="38">
        <f>P12/P50</f>
        <v>0.15281501340482573</v>
      </c>
      <c r="R12" s="22">
        <f>SUM(R7:R11)</f>
        <v>37</v>
      </c>
      <c r="S12" s="38">
        <f>R12/R50</f>
        <v>0.12416107382550336</v>
      </c>
      <c r="T12" s="22">
        <f>SUM(T7:T11)</f>
        <v>52</v>
      </c>
      <c r="U12" s="38">
        <f>T12/T50</f>
        <v>0.19696969696969696</v>
      </c>
      <c r="V12" s="22">
        <f>SUM(V7:V11)</f>
        <v>38</v>
      </c>
      <c r="W12" s="39">
        <f>V12/V50</f>
        <v>0.15510204081632653</v>
      </c>
    </row>
    <row r="13" spans="1:131" s="2" customFormat="1" ht="12.75" x14ac:dyDescent="0.2">
      <c r="A13" s="87" t="s">
        <v>56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</row>
    <row r="14" spans="1:131" ht="12.75" x14ac:dyDescent="0.2">
      <c r="A14" s="4" t="s">
        <v>31</v>
      </c>
      <c r="B14" s="52" t="s">
        <v>25</v>
      </c>
      <c r="C14" s="58" t="s">
        <v>25</v>
      </c>
      <c r="D14" s="54" t="s">
        <v>25</v>
      </c>
      <c r="E14" s="53" t="s">
        <v>25</v>
      </c>
      <c r="F14" s="54" t="s">
        <v>25</v>
      </c>
      <c r="G14" s="53" t="s">
        <v>25</v>
      </c>
      <c r="H14" s="54" t="s">
        <v>25</v>
      </c>
      <c r="I14" s="53" t="s">
        <v>25</v>
      </c>
      <c r="J14" s="54" t="s">
        <v>25</v>
      </c>
      <c r="K14" s="53" t="s">
        <v>25</v>
      </c>
      <c r="L14" s="20">
        <v>6</v>
      </c>
      <c r="M14" s="40">
        <f>L14/$L$25</f>
        <v>5.128205128205128E-2</v>
      </c>
      <c r="N14" s="20">
        <v>9</v>
      </c>
      <c r="O14" s="40">
        <f>N14/$N$25</f>
        <v>7.2580645161290328E-2</v>
      </c>
      <c r="P14" s="20">
        <v>7</v>
      </c>
      <c r="Q14" s="40">
        <f>P14/$P$25</f>
        <v>4.2944785276073622E-2</v>
      </c>
      <c r="R14" s="20">
        <v>5</v>
      </c>
      <c r="S14" s="32">
        <f>R14/$R$25</f>
        <v>3.8167938931297711E-2</v>
      </c>
      <c r="T14" s="20">
        <v>2</v>
      </c>
      <c r="U14" s="40">
        <f>T14/$V$25</f>
        <v>1.7543859649122806E-2</v>
      </c>
      <c r="V14" s="20">
        <v>4</v>
      </c>
      <c r="W14" s="41">
        <f>V14/$V$25</f>
        <v>3.5087719298245612E-2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ht="12.75" x14ac:dyDescent="0.2">
      <c r="A15" s="5" t="s">
        <v>4</v>
      </c>
      <c r="B15" s="43">
        <v>30</v>
      </c>
      <c r="C15" s="42">
        <f>B15/$B$25</f>
        <v>0.3</v>
      </c>
      <c r="D15" s="23">
        <v>46</v>
      </c>
      <c r="E15" s="42">
        <f>D15/$D$25</f>
        <v>0.33333333333333331</v>
      </c>
      <c r="F15" s="15">
        <v>49</v>
      </c>
      <c r="G15" s="42">
        <f>F15/$F$25</f>
        <v>0.35766423357664234</v>
      </c>
      <c r="H15" s="15">
        <v>36</v>
      </c>
      <c r="I15" s="42">
        <f>H15/$H$25</f>
        <v>0.40909090909090912</v>
      </c>
      <c r="J15" s="15">
        <v>32</v>
      </c>
      <c r="K15" s="42">
        <f>J15/$J$25</f>
        <v>0.32323232323232326</v>
      </c>
      <c r="L15" s="24">
        <v>38</v>
      </c>
      <c r="M15" s="40">
        <f t="shared" ref="M15:M24" si="8">L15/$L$25</f>
        <v>0.3247863247863248</v>
      </c>
      <c r="N15" s="24">
        <v>38</v>
      </c>
      <c r="O15" s="40">
        <f t="shared" ref="O15:O24" si="9">N15/$N$25</f>
        <v>0.30645161290322581</v>
      </c>
      <c r="P15" s="24">
        <v>38</v>
      </c>
      <c r="Q15" s="40">
        <f t="shared" ref="Q15:Q24" si="10">P15/$P$25</f>
        <v>0.23312883435582821</v>
      </c>
      <c r="R15" s="24">
        <v>35</v>
      </c>
      <c r="S15" s="32">
        <f t="shared" ref="S15:S24" si="11">R15/$R$25</f>
        <v>0.26717557251908397</v>
      </c>
      <c r="T15" s="24">
        <v>33</v>
      </c>
      <c r="U15" s="40">
        <f t="shared" ref="U15:U24" si="12">T15/$V$25</f>
        <v>0.28947368421052633</v>
      </c>
      <c r="V15" s="24">
        <v>17</v>
      </c>
      <c r="W15" s="41">
        <f t="shared" ref="W15:W24" si="13">V15/$V$25</f>
        <v>0.14912280701754385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ht="12.75" x14ac:dyDescent="0.2">
      <c r="A16" s="5" t="s">
        <v>10</v>
      </c>
      <c r="B16" s="43">
        <v>3</v>
      </c>
      <c r="C16" s="42">
        <f t="shared" ref="C16:C17" si="14">B16/$B$25</f>
        <v>0.03</v>
      </c>
      <c r="D16" s="24">
        <v>10</v>
      </c>
      <c r="E16" s="42">
        <f t="shared" ref="E16:E18" si="15">D16/$D$25</f>
        <v>7.2463768115942032E-2</v>
      </c>
      <c r="F16" s="24">
        <v>9</v>
      </c>
      <c r="G16" s="42">
        <f t="shared" ref="G16:G18" si="16">F16/$F$25</f>
        <v>6.569343065693431E-2</v>
      </c>
      <c r="H16" s="24">
        <v>5</v>
      </c>
      <c r="I16" s="42">
        <f t="shared" ref="I16:I18" si="17">H16/$H$25</f>
        <v>5.6818181818181816E-2</v>
      </c>
      <c r="J16" s="24">
        <v>8</v>
      </c>
      <c r="K16" s="42">
        <f t="shared" ref="K16:K24" si="18">J16/$J$25</f>
        <v>8.0808080808080815E-2</v>
      </c>
      <c r="L16" s="24">
        <v>8</v>
      </c>
      <c r="M16" s="40">
        <f t="shared" si="8"/>
        <v>6.8376068376068383E-2</v>
      </c>
      <c r="N16" s="24">
        <v>9</v>
      </c>
      <c r="O16" s="40">
        <f t="shared" si="9"/>
        <v>7.2580645161290328E-2</v>
      </c>
      <c r="P16" s="24">
        <v>6</v>
      </c>
      <c r="Q16" s="40">
        <f t="shared" si="10"/>
        <v>3.6809815950920248E-2</v>
      </c>
      <c r="R16" s="24">
        <v>7</v>
      </c>
      <c r="S16" s="32">
        <f t="shared" si="11"/>
        <v>5.3435114503816793E-2</v>
      </c>
      <c r="T16" s="24">
        <v>3</v>
      </c>
      <c r="U16" s="40">
        <f t="shared" si="12"/>
        <v>2.6315789473684209E-2</v>
      </c>
      <c r="V16" s="24">
        <v>5</v>
      </c>
      <c r="W16" s="41">
        <f t="shared" si="13"/>
        <v>4.3859649122807015E-2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ht="12.75" x14ac:dyDescent="0.2">
      <c r="A17" s="5" t="s">
        <v>6</v>
      </c>
      <c r="B17" s="43">
        <v>24</v>
      </c>
      <c r="C17" s="42">
        <f t="shared" si="14"/>
        <v>0.24</v>
      </c>
      <c r="D17" s="21">
        <v>25</v>
      </c>
      <c r="E17" s="42">
        <f t="shared" si="15"/>
        <v>0.18115942028985507</v>
      </c>
      <c r="F17" s="21">
        <v>30</v>
      </c>
      <c r="G17" s="42">
        <f t="shared" si="16"/>
        <v>0.21897810218978103</v>
      </c>
      <c r="H17" s="21">
        <v>12</v>
      </c>
      <c r="I17" s="42">
        <f t="shared" si="17"/>
        <v>0.13636363636363635</v>
      </c>
      <c r="J17" s="21">
        <v>23</v>
      </c>
      <c r="K17" s="42">
        <f t="shared" si="18"/>
        <v>0.23232323232323232</v>
      </c>
      <c r="L17" s="21">
        <v>22</v>
      </c>
      <c r="M17" s="40">
        <f t="shared" si="8"/>
        <v>0.18803418803418803</v>
      </c>
      <c r="N17" s="21">
        <v>26</v>
      </c>
      <c r="O17" s="40">
        <f t="shared" si="9"/>
        <v>0.20967741935483872</v>
      </c>
      <c r="P17" s="21">
        <v>45</v>
      </c>
      <c r="Q17" s="40">
        <f t="shared" si="10"/>
        <v>0.27607361963190186</v>
      </c>
      <c r="R17" s="21">
        <v>35</v>
      </c>
      <c r="S17" s="32">
        <f t="shared" si="11"/>
        <v>0.26717557251908397</v>
      </c>
      <c r="T17" s="21">
        <v>24</v>
      </c>
      <c r="U17" s="40">
        <f t="shared" si="12"/>
        <v>0.21052631578947367</v>
      </c>
      <c r="V17" s="21">
        <v>37</v>
      </c>
      <c r="W17" s="41">
        <f t="shared" si="13"/>
        <v>0.32456140350877194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ht="12.75" x14ac:dyDescent="0.2">
      <c r="A18" s="4" t="s">
        <v>27</v>
      </c>
      <c r="B18" s="51" t="s">
        <v>25</v>
      </c>
      <c r="C18" s="55" t="s">
        <v>25</v>
      </c>
      <c r="D18" s="20">
        <v>2</v>
      </c>
      <c r="E18" s="42">
        <f t="shared" si="15"/>
        <v>1.4492753623188406E-2</v>
      </c>
      <c r="F18" s="20">
        <v>3</v>
      </c>
      <c r="G18" s="42">
        <f t="shared" si="16"/>
        <v>2.1897810218978103E-2</v>
      </c>
      <c r="H18" s="20">
        <v>1</v>
      </c>
      <c r="I18" s="42">
        <f t="shared" si="17"/>
        <v>1.1363636363636364E-2</v>
      </c>
      <c r="J18" s="20">
        <v>1</v>
      </c>
      <c r="K18" s="42">
        <f t="shared" si="18"/>
        <v>1.0101010101010102E-2</v>
      </c>
      <c r="L18" s="20">
        <v>1</v>
      </c>
      <c r="M18" s="40">
        <f t="shared" si="8"/>
        <v>8.5470085470085479E-3</v>
      </c>
      <c r="N18" s="20">
        <v>2</v>
      </c>
      <c r="O18" s="40">
        <f t="shared" si="9"/>
        <v>1.6129032258064516E-2</v>
      </c>
      <c r="P18" s="20">
        <v>0</v>
      </c>
      <c r="Q18" s="40">
        <f t="shared" si="10"/>
        <v>0</v>
      </c>
      <c r="R18" s="20">
        <v>1</v>
      </c>
      <c r="S18" s="32">
        <f t="shared" si="11"/>
        <v>7.6335877862595417E-3</v>
      </c>
      <c r="T18" s="20">
        <v>2</v>
      </c>
      <c r="U18" s="40">
        <f t="shared" si="12"/>
        <v>1.7543859649122806E-2</v>
      </c>
      <c r="V18" s="20">
        <v>4</v>
      </c>
      <c r="W18" s="41">
        <f t="shared" si="13"/>
        <v>3.5087719298245612E-2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ht="12.75" x14ac:dyDescent="0.2">
      <c r="A19" s="5" t="s">
        <v>29</v>
      </c>
      <c r="B19" s="51" t="s">
        <v>25</v>
      </c>
      <c r="C19" s="55" t="s">
        <v>25</v>
      </c>
      <c r="D19" s="54" t="s">
        <v>25</v>
      </c>
      <c r="E19" s="55" t="s">
        <v>25</v>
      </c>
      <c r="F19" s="51" t="s">
        <v>25</v>
      </c>
      <c r="G19" s="55" t="s">
        <v>25</v>
      </c>
      <c r="H19" s="51" t="s">
        <v>25</v>
      </c>
      <c r="I19" s="55" t="s">
        <v>25</v>
      </c>
      <c r="J19" s="21">
        <v>1</v>
      </c>
      <c r="K19" s="42">
        <f t="shared" si="18"/>
        <v>1.0101010101010102E-2</v>
      </c>
      <c r="L19" s="21">
        <v>15</v>
      </c>
      <c r="M19" s="40">
        <f t="shared" si="8"/>
        <v>0.12820512820512819</v>
      </c>
      <c r="N19" s="21">
        <v>6</v>
      </c>
      <c r="O19" s="40">
        <f t="shared" si="9"/>
        <v>4.8387096774193547E-2</v>
      </c>
      <c r="P19" s="21">
        <v>14</v>
      </c>
      <c r="Q19" s="40">
        <f t="shared" si="10"/>
        <v>8.5889570552147243E-2</v>
      </c>
      <c r="R19" s="21">
        <v>18</v>
      </c>
      <c r="S19" s="32">
        <f t="shared" si="11"/>
        <v>0.13740458015267176</v>
      </c>
      <c r="T19" s="21">
        <v>16</v>
      </c>
      <c r="U19" s="40">
        <f t="shared" si="12"/>
        <v>0.14035087719298245</v>
      </c>
      <c r="V19" s="21">
        <v>11</v>
      </c>
      <c r="W19" s="41">
        <f t="shared" si="13"/>
        <v>9.6491228070175433E-2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ht="12.75" x14ac:dyDescent="0.2">
      <c r="A20" s="4" t="s">
        <v>28</v>
      </c>
      <c r="B20" s="51" t="s">
        <v>25</v>
      </c>
      <c r="C20" s="55" t="s">
        <v>25</v>
      </c>
      <c r="D20" s="54" t="s">
        <v>25</v>
      </c>
      <c r="E20" s="55" t="s">
        <v>25</v>
      </c>
      <c r="F20" s="20">
        <v>0</v>
      </c>
      <c r="G20" s="42">
        <f t="shared" ref="G20:G24" si="19">F20/$F$25</f>
        <v>0</v>
      </c>
      <c r="H20" s="20">
        <v>3</v>
      </c>
      <c r="I20" s="42">
        <f t="shared" ref="I20:I24" si="20">H20/$H$25</f>
        <v>3.4090909090909088E-2</v>
      </c>
      <c r="J20" s="20">
        <v>3</v>
      </c>
      <c r="K20" s="42">
        <f t="shared" si="18"/>
        <v>3.0303030303030304E-2</v>
      </c>
      <c r="L20" s="20">
        <v>4</v>
      </c>
      <c r="M20" s="40">
        <f t="shared" si="8"/>
        <v>3.4188034188034191E-2</v>
      </c>
      <c r="N20" s="20">
        <v>5</v>
      </c>
      <c r="O20" s="40">
        <f t="shared" si="9"/>
        <v>4.0322580645161289E-2</v>
      </c>
      <c r="P20" s="20">
        <v>9</v>
      </c>
      <c r="Q20" s="40">
        <f t="shared" si="10"/>
        <v>5.5214723926380369E-2</v>
      </c>
      <c r="R20" s="20">
        <v>3</v>
      </c>
      <c r="S20" s="32">
        <f t="shared" si="11"/>
        <v>2.2900763358778626E-2</v>
      </c>
      <c r="T20" s="20">
        <v>2</v>
      </c>
      <c r="U20" s="40">
        <f t="shared" si="12"/>
        <v>1.7543859649122806E-2</v>
      </c>
      <c r="V20" s="20">
        <v>2</v>
      </c>
      <c r="W20" s="41">
        <f t="shared" si="13"/>
        <v>1.7543859649122806E-2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.75" x14ac:dyDescent="0.2">
      <c r="A21" s="5" t="s">
        <v>9</v>
      </c>
      <c r="B21" s="43">
        <v>6</v>
      </c>
      <c r="C21" s="42">
        <f t="shared" ref="C21:C24" si="21">B21/$B$25</f>
        <v>0.06</v>
      </c>
      <c r="D21" s="21">
        <v>10</v>
      </c>
      <c r="E21" s="42">
        <f t="shared" ref="E21:E24" si="22">D21/$D$25</f>
        <v>7.2463768115942032E-2</v>
      </c>
      <c r="F21" s="21">
        <v>9</v>
      </c>
      <c r="G21" s="42">
        <f t="shared" si="19"/>
        <v>6.569343065693431E-2</v>
      </c>
      <c r="H21" s="21">
        <v>3</v>
      </c>
      <c r="I21" s="42">
        <f t="shared" si="20"/>
        <v>3.4090909090909088E-2</v>
      </c>
      <c r="J21" s="21">
        <v>4</v>
      </c>
      <c r="K21" s="42">
        <f t="shared" si="18"/>
        <v>4.0404040404040407E-2</v>
      </c>
      <c r="L21" s="21">
        <v>2</v>
      </c>
      <c r="M21" s="40">
        <f t="shared" si="8"/>
        <v>1.7094017094017096E-2</v>
      </c>
      <c r="N21" s="21">
        <v>3</v>
      </c>
      <c r="O21" s="40">
        <f t="shared" si="9"/>
        <v>2.4193548387096774E-2</v>
      </c>
      <c r="P21" s="21">
        <v>4</v>
      </c>
      <c r="Q21" s="40">
        <f t="shared" si="10"/>
        <v>2.4539877300613498E-2</v>
      </c>
      <c r="R21" s="21">
        <v>2</v>
      </c>
      <c r="S21" s="32">
        <f t="shared" si="11"/>
        <v>1.5267175572519083E-2</v>
      </c>
      <c r="T21" s="21">
        <v>2</v>
      </c>
      <c r="U21" s="40">
        <f t="shared" si="12"/>
        <v>1.7543859649122806E-2</v>
      </c>
      <c r="V21" s="21">
        <v>6</v>
      </c>
      <c r="W21" s="41">
        <f t="shared" si="13"/>
        <v>5.2631578947368418E-2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4.25" x14ac:dyDescent="0.2">
      <c r="A22" s="5" t="s">
        <v>49</v>
      </c>
      <c r="B22" s="43">
        <v>7</v>
      </c>
      <c r="C22" s="42">
        <f t="shared" si="21"/>
        <v>7.0000000000000007E-2</v>
      </c>
      <c r="D22" s="24">
        <v>11</v>
      </c>
      <c r="E22" s="42">
        <f t="shared" si="22"/>
        <v>7.9710144927536225E-2</v>
      </c>
      <c r="F22" s="24">
        <v>11</v>
      </c>
      <c r="G22" s="42">
        <f t="shared" si="19"/>
        <v>8.0291970802919707E-2</v>
      </c>
      <c r="H22" s="24">
        <v>2</v>
      </c>
      <c r="I22" s="42">
        <f t="shared" si="20"/>
        <v>2.2727272727272728E-2</v>
      </c>
      <c r="J22" s="24">
        <v>6</v>
      </c>
      <c r="K22" s="42">
        <f t="shared" si="18"/>
        <v>6.0606060606060608E-2</v>
      </c>
      <c r="L22" s="24">
        <v>4</v>
      </c>
      <c r="M22" s="40">
        <f t="shared" si="8"/>
        <v>3.4188034188034191E-2</v>
      </c>
      <c r="N22" s="24">
        <v>3</v>
      </c>
      <c r="O22" s="40">
        <f t="shared" si="9"/>
        <v>2.4193548387096774E-2</v>
      </c>
      <c r="P22" s="24">
        <v>5</v>
      </c>
      <c r="Q22" s="40">
        <f t="shared" si="10"/>
        <v>3.0674846625766871E-2</v>
      </c>
      <c r="R22" s="24">
        <v>5</v>
      </c>
      <c r="S22" s="32">
        <f t="shared" si="11"/>
        <v>3.8167938931297711E-2</v>
      </c>
      <c r="T22" s="24">
        <v>5</v>
      </c>
      <c r="U22" s="40">
        <f t="shared" si="12"/>
        <v>4.3859649122807015E-2</v>
      </c>
      <c r="V22" s="24">
        <v>7</v>
      </c>
      <c r="W22" s="41">
        <f t="shared" si="13"/>
        <v>6.1403508771929821E-2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.75" x14ac:dyDescent="0.2">
      <c r="A23" s="5" t="s">
        <v>15</v>
      </c>
      <c r="B23" s="43">
        <v>0</v>
      </c>
      <c r="C23" s="42">
        <f t="shared" si="21"/>
        <v>0</v>
      </c>
      <c r="D23" s="25">
        <v>0</v>
      </c>
      <c r="E23" s="42">
        <f t="shared" si="22"/>
        <v>0</v>
      </c>
      <c r="F23" s="25">
        <v>0</v>
      </c>
      <c r="G23" s="42">
        <f t="shared" si="19"/>
        <v>0</v>
      </c>
      <c r="H23" s="25">
        <v>0</v>
      </c>
      <c r="I23" s="42">
        <f t="shared" si="20"/>
        <v>0</v>
      </c>
      <c r="J23" s="25">
        <v>1</v>
      </c>
      <c r="K23" s="42">
        <f t="shared" si="18"/>
        <v>1.0101010101010102E-2</v>
      </c>
      <c r="L23" s="25">
        <v>1</v>
      </c>
      <c r="M23" s="40">
        <f t="shared" si="8"/>
        <v>8.5470085470085479E-3</v>
      </c>
      <c r="N23" s="25">
        <v>0</v>
      </c>
      <c r="O23" s="40">
        <f t="shared" si="9"/>
        <v>0</v>
      </c>
      <c r="P23" s="25">
        <v>3</v>
      </c>
      <c r="Q23" s="40">
        <f t="shared" si="10"/>
        <v>1.8404907975460124E-2</v>
      </c>
      <c r="R23" s="25">
        <v>1</v>
      </c>
      <c r="S23" s="32">
        <f t="shared" si="11"/>
        <v>7.6335877862595417E-3</v>
      </c>
      <c r="T23" s="25">
        <v>0</v>
      </c>
      <c r="U23" s="40">
        <f t="shared" si="12"/>
        <v>0</v>
      </c>
      <c r="V23" s="25">
        <v>0</v>
      </c>
      <c r="W23" s="41">
        <f t="shared" si="13"/>
        <v>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2.75" x14ac:dyDescent="0.2">
      <c r="A24" s="5" t="s">
        <v>11</v>
      </c>
      <c r="B24" s="43">
        <v>30</v>
      </c>
      <c r="C24" s="42">
        <f t="shared" si="21"/>
        <v>0.3</v>
      </c>
      <c r="D24" s="21">
        <v>34</v>
      </c>
      <c r="E24" s="42">
        <f t="shared" si="22"/>
        <v>0.24637681159420291</v>
      </c>
      <c r="F24" s="21">
        <v>26</v>
      </c>
      <c r="G24" s="42">
        <f t="shared" si="19"/>
        <v>0.18978102189781021</v>
      </c>
      <c r="H24" s="21">
        <v>26</v>
      </c>
      <c r="I24" s="42">
        <f t="shared" si="20"/>
        <v>0.29545454545454547</v>
      </c>
      <c r="J24" s="21">
        <v>20</v>
      </c>
      <c r="K24" s="42">
        <f t="shared" si="18"/>
        <v>0.20202020202020202</v>
      </c>
      <c r="L24" s="21">
        <v>16</v>
      </c>
      <c r="M24" s="40">
        <f t="shared" si="8"/>
        <v>0.13675213675213677</v>
      </c>
      <c r="N24" s="21">
        <v>23</v>
      </c>
      <c r="O24" s="40">
        <f t="shared" si="9"/>
        <v>0.18548387096774194</v>
      </c>
      <c r="P24" s="21">
        <v>32</v>
      </c>
      <c r="Q24" s="40">
        <f t="shared" si="10"/>
        <v>0.19631901840490798</v>
      </c>
      <c r="R24" s="21">
        <v>19</v>
      </c>
      <c r="S24" s="32">
        <f t="shared" si="11"/>
        <v>0.14503816793893129</v>
      </c>
      <c r="T24" s="21">
        <v>16</v>
      </c>
      <c r="U24" s="40">
        <f t="shared" si="12"/>
        <v>0.14035087719298245</v>
      </c>
      <c r="V24" s="21">
        <v>21</v>
      </c>
      <c r="W24" s="41">
        <f t="shared" si="13"/>
        <v>0.18421052631578946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.75" x14ac:dyDescent="0.2">
      <c r="A25" s="7" t="s">
        <v>62</v>
      </c>
      <c r="B25" s="10">
        <f>SUM(B14:B24)</f>
        <v>100</v>
      </c>
      <c r="C25" s="57">
        <f>B25/B50</f>
        <v>0.37037037037037035</v>
      </c>
      <c r="D25" s="22">
        <f>SUM(D14:D24)</f>
        <v>138</v>
      </c>
      <c r="E25" s="38">
        <f>D25/D50</f>
        <v>0.43670886075949367</v>
      </c>
      <c r="F25" s="22">
        <f>SUM(F14:F24)</f>
        <v>137</v>
      </c>
      <c r="G25" s="38">
        <f>F25/F50</f>
        <v>0.44918032786885248</v>
      </c>
      <c r="H25" s="22">
        <f>SUM(H14:H24)</f>
        <v>88</v>
      </c>
      <c r="I25" s="38">
        <f>H25/H50</f>
        <v>0.32835820895522388</v>
      </c>
      <c r="J25" s="22">
        <f>SUM(J14:J24)</f>
        <v>99</v>
      </c>
      <c r="K25" s="38">
        <f>J25/J50</f>
        <v>0.33</v>
      </c>
      <c r="L25" s="22">
        <f>SUM(L14:L24)</f>
        <v>117</v>
      </c>
      <c r="M25" s="38">
        <f>L25/L50</f>
        <v>0.42086330935251798</v>
      </c>
      <c r="N25" s="22">
        <f>SUM(N14:N24)</f>
        <v>124</v>
      </c>
      <c r="O25" s="38">
        <f>N25/N50</f>
        <v>0.39240506329113922</v>
      </c>
      <c r="P25" s="22">
        <f>SUM(P14:P24)</f>
        <v>163</v>
      </c>
      <c r="Q25" s="38">
        <f>P25/P50</f>
        <v>0.43699731903485256</v>
      </c>
      <c r="R25" s="22">
        <f>SUM(R14:R24)</f>
        <v>131</v>
      </c>
      <c r="S25" s="38">
        <f>R25/R50</f>
        <v>0.43959731543624159</v>
      </c>
      <c r="T25" s="22">
        <f>SUM(T14:T24)</f>
        <v>105</v>
      </c>
      <c r="U25" s="38">
        <f>T25/T50</f>
        <v>0.39772727272727271</v>
      </c>
      <c r="V25" s="22">
        <f>SUM(V14:V24)</f>
        <v>114</v>
      </c>
      <c r="W25" s="39">
        <f>V25/V50</f>
        <v>0.46530612244897956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x14ac:dyDescent="0.2">
      <c r="A26" s="87" t="s">
        <v>55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s="2" customFormat="1" ht="12.75" x14ac:dyDescent="0.2">
      <c r="A27" s="4" t="s">
        <v>30</v>
      </c>
      <c r="B27" s="33">
        <v>17</v>
      </c>
      <c r="C27" s="71">
        <f>B27/$B$35</f>
        <v>0.32692307692307693</v>
      </c>
      <c r="D27" s="20">
        <v>24</v>
      </c>
      <c r="E27" s="40">
        <f t="shared" ref="E27:E32" si="23">D27/$D$35</f>
        <v>0.42105263157894735</v>
      </c>
      <c r="F27" s="20">
        <v>11</v>
      </c>
      <c r="G27" s="32">
        <f>F27/$F$35</f>
        <v>0.35483870967741937</v>
      </c>
      <c r="H27" s="20">
        <v>12</v>
      </c>
      <c r="I27" s="32">
        <f>H27/$H$35</f>
        <v>0.42857142857142855</v>
      </c>
      <c r="J27" s="20">
        <v>21</v>
      </c>
      <c r="K27" s="32">
        <f>J27/$J$35</f>
        <v>0.47727272727272729</v>
      </c>
      <c r="L27" s="20">
        <v>9</v>
      </c>
      <c r="M27" s="32">
        <f>L27/$L$35</f>
        <v>0.25</v>
      </c>
      <c r="N27" s="20">
        <v>19</v>
      </c>
      <c r="O27" s="32">
        <f>N27/$N$35</f>
        <v>0.39583333333333331</v>
      </c>
      <c r="P27" s="20">
        <v>22</v>
      </c>
      <c r="Q27" s="32">
        <f>P27/$P$35</f>
        <v>0.37931034482758619</v>
      </c>
      <c r="R27" s="20">
        <v>16</v>
      </c>
      <c r="S27" s="32">
        <f>R27/$R$35</f>
        <v>0.4</v>
      </c>
      <c r="T27" s="20">
        <v>13</v>
      </c>
      <c r="U27" s="32">
        <f>T27/$V$35</f>
        <v>0.44827586206896552</v>
      </c>
      <c r="V27" s="20">
        <v>10</v>
      </c>
      <c r="W27" s="34">
        <f>V27/$V$35</f>
        <v>0.34482758620689657</v>
      </c>
    </row>
    <row r="28" spans="1:131" s="2" customFormat="1" ht="12.75" x14ac:dyDescent="0.2">
      <c r="A28" s="5" t="s">
        <v>7</v>
      </c>
      <c r="B28" s="43">
        <v>8</v>
      </c>
      <c r="C28" s="35">
        <f t="shared" ref="C28:C32" si="24">B28/$B$35</f>
        <v>0.15384615384615385</v>
      </c>
      <c r="D28" s="21">
        <v>11</v>
      </c>
      <c r="E28" s="40">
        <f t="shared" si="23"/>
        <v>0.19298245614035087</v>
      </c>
      <c r="F28" s="21">
        <v>5</v>
      </c>
      <c r="G28" s="32">
        <f t="shared" ref="G28:G32" si="25">F28/$F$35</f>
        <v>0.16129032258064516</v>
      </c>
      <c r="H28" s="21">
        <v>4</v>
      </c>
      <c r="I28" s="32">
        <f t="shared" ref="I28:I32" si="26">H28/$H$35</f>
        <v>0.14285714285714285</v>
      </c>
      <c r="J28" s="21">
        <v>9</v>
      </c>
      <c r="K28" s="32">
        <f t="shared" ref="K28:K32" si="27">J28/$J$35</f>
        <v>0.20454545454545456</v>
      </c>
      <c r="L28" s="21">
        <v>12</v>
      </c>
      <c r="M28" s="32">
        <f t="shared" ref="M28:M34" si="28">L28/$L$35</f>
        <v>0.33333333333333331</v>
      </c>
      <c r="N28" s="21">
        <v>3</v>
      </c>
      <c r="O28" s="32">
        <f t="shared" ref="O28:O34" si="29">N28/$N$35</f>
        <v>6.25E-2</v>
      </c>
      <c r="P28" s="21">
        <v>3</v>
      </c>
      <c r="Q28" s="32">
        <f t="shared" ref="Q28:Q34" si="30">P28/$P$35</f>
        <v>5.1724137931034482E-2</v>
      </c>
      <c r="R28" s="21">
        <v>8</v>
      </c>
      <c r="S28" s="32">
        <f t="shared" ref="S28:S34" si="31">R28/$R$35</f>
        <v>0.2</v>
      </c>
      <c r="T28" s="21">
        <v>1</v>
      </c>
      <c r="U28" s="32">
        <f t="shared" ref="U28:U34" si="32">T28/$V$35</f>
        <v>3.4482758620689655E-2</v>
      </c>
      <c r="V28" s="21">
        <v>5</v>
      </c>
      <c r="W28" s="34">
        <f t="shared" ref="W28:W34" si="33">V28/$V$35</f>
        <v>0.17241379310344829</v>
      </c>
    </row>
    <row r="29" spans="1:131" ht="12.75" x14ac:dyDescent="0.2">
      <c r="A29" s="5" t="s">
        <v>8</v>
      </c>
      <c r="B29" s="43">
        <v>2</v>
      </c>
      <c r="C29" s="35">
        <f t="shared" si="24"/>
        <v>3.8461538461538464E-2</v>
      </c>
      <c r="D29" s="21">
        <v>8</v>
      </c>
      <c r="E29" s="40">
        <f t="shared" si="23"/>
        <v>0.14035087719298245</v>
      </c>
      <c r="F29" s="21">
        <v>4</v>
      </c>
      <c r="G29" s="32">
        <f t="shared" si="25"/>
        <v>0.12903225806451613</v>
      </c>
      <c r="H29" s="21">
        <v>1</v>
      </c>
      <c r="I29" s="32">
        <f t="shared" si="26"/>
        <v>3.5714285714285712E-2</v>
      </c>
      <c r="J29" s="21">
        <v>6</v>
      </c>
      <c r="K29" s="32">
        <f t="shared" si="27"/>
        <v>0.13636363636363635</v>
      </c>
      <c r="L29" s="21">
        <v>5</v>
      </c>
      <c r="M29" s="32">
        <f t="shared" si="28"/>
        <v>0.1388888888888889</v>
      </c>
      <c r="N29" s="21">
        <v>2</v>
      </c>
      <c r="O29" s="32">
        <f t="shared" si="29"/>
        <v>4.1666666666666664E-2</v>
      </c>
      <c r="P29" s="21">
        <v>11</v>
      </c>
      <c r="Q29" s="32">
        <f t="shared" si="30"/>
        <v>0.18965517241379309</v>
      </c>
      <c r="R29" s="21">
        <v>6</v>
      </c>
      <c r="S29" s="32">
        <f t="shared" si="31"/>
        <v>0.15</v>
      </c>
      <c r="T29" s="21">
        <v>4</v>
      </c>
      <c r="U29" s="32">
        <f t="shared" si="32"/>
        <v>0.13793103448275862</v>
      </c>
      <c r="V29" s="21">
        <v>6</v>
      </c>
      <c r="W29" s="34">
        <f t="shared" si="33"/>
        <v>0.20689655172413793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.75" x14ac:dyDescent="0.2">
      <c r="A30" s="5" t="s">
        <v>17</v>
      </c>
      <c r="B30" s="50">
        <v>7</v>
      </c>
      <c r="C30" s="35">
        <f t="shared" si="24"/>
        <v>0.13461538461538461</v>
      </c>
      <c r="D30" s="21">
        <v>4</v>
      </c>
      <c r="E30" s="40">
        <f t="shared" si="23"/>
        <v>7.0175438596491224E-2</v>
      </c>
      <c r="F30" s="21">
        <v>1</v>
      </c>
      <c r="G30" s="32">
        <f t="shared" si="25"/>
        <v>3.2258064516129031E-2</v>
      </c>
      <c r="H30" s="21">
        <v>1</v>
      </c>
      <c r="I30" s="32">
        <f t="shared" si="26"/>
        <v>3.5714285714285712E-2</v>
      </c>
      <c r="J30" s="21">
        <v>1</v>
      </c>
      <c r="K30" s="32">
        <f t="shared" si="27"/>
        <v>2.2727272727272728E-2</v>
      </c>
      <c r="L30" s="21">
        <v>3</v>
      </c>
      <c r="M30" s="32">
        <f t="shared" si="28"/>
        <v>8.3333333333333329E-2</v>
      </c>
      <c r="N30" s="21">
        <v>1</v>
      </c>
      <c r="O30" s="32">
        <f t="shared" si="29"/>
        <v>2.0833333333333332E-2</v>
      </c>
      <c r="P30" s="21">
        <v>2</v>
      </c>
      <c r="Q30" s="32">
        <f t="shared" si="30"/>
        <v>3.4482758620689655E-2</v>
      </c>
      <c r="R30" s="21">
        <v>1</v>
      </c>
      <c r="S30" s="32">
        <f t="shared" si="31"/>
        <v>2.5000000000000001E-2</v>
      </c>
      <c r="T30" s="21">
        <v>0</v>
      </c>
      <c r="U30" s="32">
        <f t="shared" si="32"/>
        <v>0</v>
      </c>
      <c r="V30" s="21">
        <v>1</v>
      </c>
      <c r="W30" s="34">
        <f t="shared" si="33"/>
        <v>3.4482758620689655E-2</v>
      </c>
    </row>
    <row r="31" spans="1:131" ht="12.75" x14ac:dyDescent="0.2">
      <c r="A31" s="4" t="s">
        <v>3</v>
      </c>
      <c r="B31" s="17">
        <v>10</v>
      </c>
      <c r="C31" s="35">
        <f t="shared" si="24"/>
        <v>0.19230769230769232</v>
      </c>
      <c r="D31" s="23">
        <v>6</v>
      </c>
      <c r="E31" s="40">
        <f t="shared" si="23"/>
        <v>0.10526315789473684</v>
      </c>
      <c r="F31" s="23">
        <v>7</v>
      </c>
      <c r="G31" s="32">
        <f t="shared" si="25"/>
        <v>0.22580645161290322</v>
      </c>
      <c r="H31" s="23">
        <v>4</v>
      </c>
      <c r="I31" s="32">
        <f t="shared" si="26"/>
        <v>0.14285714285714285</v>
      </c>
      <c r="J31" s="23">
        <v>5</v>
      </c>
      <c r="K31" s="32">
        <f t="shared" si="27"/>
        <v>0.11363636363636363</v>
      </c>
      <c r="L31" s="23">
        <v>5</v>
      </c>
      <c r="M31" s="32">
        <f t="shared" si="28"/>
        <v>0.1388888888888889</v>
      </c>
      <c r="N31" s="23">
        <v>11</v>
      </c>
      <c r="O31" s="32">
        <f t="shared" si="29"/>
        <v>0.22916666666666666</v>
      </c>
      <c r="P31" s="23">
        <v>10</v>
      </c>
      <c r="Q31" s="32">
        <f t="shared" si="30"/>
        <v>0.17241379310344829</v>
      </c>
      <c r="R31" s="23">
        <v>5</v>
      </c>
      <c r="S31" s="32">
        <f t="shared" si="31"/>
        <v>0.125</v>
      </c>
      <c r="T31" s="23">
        <v>8</v>
      </c>
      <c r="U31" s="32">
        <f t="shared" si="32"/>
        <v>0.27586206896551724</v>
      </c>
      <c r="V31" s="23">
        <v>3</v>
      </c>
      <c r="W31" s="34">
        <f t="shared" si="33"/>
        <v>0.10344827586206896</v>
      </c>
    </row>
    <row r="32" spans="1:131" ht="12.75" x14ac:dyDescent="0.2">
      <c r="A32" s="5" t="s">
        <v>14</v>
      </c>
      <c r="B32" s="43">
        <v>2</v>
      </c>
      <c r="C32" s="35">
        <f t="shared" si="24"/>
        <v>3.8461538461538464E-2</v>
      </c>
      <c r="D32" s="25">
        <v>3</v>
      </c>
      <c r="E32" s="40">
        <f t="shared" si="23"/>
        <v>5.2631578947368418E-2</v>
      </c>
      <c r="F32" s="25">
        <v>0</v>
      </c>
      <c r="G32" s="32">
        <f t="shared" si="25"/>
        <v>0</v>
      </c>
      <c r="H32" s="25">
        <v>3</v>
      </c>
      <c r="I32" s="32">
        <f t="shared" si="26"/>
        <v>0.10714285714285714</v>
      </c>
      <c r="J32" s="25">
        <v>0</v>
      </c>
      <c r="K32" s="32">
        <f t="shared" si="27"/>
        <v>0</v>
      </c>
      <c r="L32" s="25">
        <v>0</v>
      </c>
      <c r="M32" s="32">
        <f t="shared" si="28"/>
        <v>0</v>
      </c>
      <c r="N32" s="25">
        <v>1</v>
      </c>
      <c r="O32" s="32">
        <f t="shared" si="29"/>
        <v>2.0833333333333332E-2</v>
      </c>
      <c r="P32" s="25">
        <v>2</v>
      </c>
      <c r="Q32" s="32">
        <f t="shared" si="30"/>
        <v>3.4482758620689655E-2</v>
      </c>
      <c r="R32" s="25">
        <v>2</v>
      </c>
      <c r="S32" s="32">
        <f t="shared" si="31"/>
        <v>0.05</v>
      </c>
      <c r="T32" s="25">
        <v>0</v>
      </c>
      <c r="U32" s="32">
        <f t="shared" si="32"/>
        <v>0</v>
      </c>
      <c r="V32" s="25">
        <v>0</v>
      </c>
      <c r="W32" s="34">
        <f t="shared" si="33"/>
        <v>0</v>
      </c>
    </row>
    <row r="33" spans="1:25" ht="12.75" x14ac:dyDescent="0.2">
      <c r="A33" s="5" t="s">
        <v>32</v>
      </c>
      <c r="B33" s="51" t="s">
        <v>25</v>
      </c>
      <c r="C33" s="55" t="s">
        <v>25</v>
      </c>
      <c r="D33" s="54" t="s">
        <v>25</v>
      </c>
      <c r="E33" s="55" t="s">
        <v>25</v>
      </c>
      <c r="F33" s="51" t="s">
        <v>25</v>
      </c>
      <c r="G33" s="55" t="s">
        <v>25</v>
      </c>
      <c r="H33" s="51" t="s">
        <v>25</v>
      </c>
      <c r="I33" s="55" t="s">
        <v>25</v>
      </c>
      <c r="J33" s="51" t="s">
        <v>25</v>
      </c>
      <c r="K33" s="55" t="s">
        <v>25</v>
      </c>
      <c r="L33" s="25">
        <v>0</v>
      </c>
      <c r="M33" s="32">
        <f t="shared" si="28"/>
        <v>0</v>
      </c>
      <c r="N33" s="25">
        <v>3</v>
      </c>
      <c r="O33" s="32">
        <f t="shared" si="29"/>
        <v>6.25E-2</v>
      </c>
      <c r="P33" s="25">
        <v>1</v>
      </c>
      <c r="Q33" s="32">
        <f t="shared" si="30"/>
        <v>1.7241379310344827E-2</v>
      </c>
      <c r="R33" s="25">
        <v>1</v>
      </c>
      <c r="S33" s="32">
        <f t="shared" si="31"/>
        <v>2.5000000000000001E-2</v>
      </c>
      <c r="T33" s="25">
        <v>1</v>
      </c>
      <c r="U33" s="32">
        <f t="shared" si="32"/>
        <v>3.4482758620689655E-2</v>
      </c>
      <c r="V33" s="25">
        <v>1</v>
      </c>
      <c r="W33" s="34">
        <f t="shared" si="33"/>
        <v>3.4482758620689655E-2</v>
      </c>
    </row>
    <row r="34" spans="1:25" ht="12.75" x14ac:dyDescent="0.2">
      <c r="A34" s="5" t="s">
        <v>12</v>
      </c>
      <c r="B34" s="43">
        <v>6</v>
      </c>
      <c r="C34" s="36">
        <f>B34/$B$35</f>
        <v>0.11538461538461539</v>
      </c>
      <c r="D34" s="21">
        <v>1</v>
      </c>
      <c r="E34" s="40">
        <f>D34/$D$35</f>
        <v>1.7543859649122806E-2</v>
      </c>
      <c r="F34" s="21">
        <v>3</v>
      </c>
      <c r="G34" s="32">
        <f>F34/$F$35</f>
        <v>9.6774193548387094E-2</v>
      </c>
      <c r="H34" s="21">
        <v>3</v>
      </c>
      <c r="I34" s="32">
        <f>H34/$H$35</f>
        <v>0.10714285714285714</v>
      </c>
      <c r="J34" s="21">
        <v>2</v>
      </c>
      <c r="K34" s="32">
        <f>J34/$J$35</f>
        <v>4.5454545454545456E-2</v>
      </c>
      <c r="L34" s="21">
        <v>2</v>
      </c>
      <c r="M34" s="32">
        <f t="shared" si="28"/>
        <v>5.5555555555555552E-2</v>
      </c>
      <c r="N34" s="21">
        <v>8</v>
      </c>
      <c r="O34" s="32">
        <f t="shared" si="29"/>
        <v>0.16666666666666666</v>
      </c>
      <c r="P34" s="21">
        <v>7</v>
      </c>
      <c r="Q34" s="32">
        <f t="shared" si="30"/>
        <v>0.1206896551724138</v>
      </c>
      <c r="R34" s="21">
        <v>1</v>
      </c>
      <c r="S34" s="32">
        <f t="shared" si="31"/>
        <v>2.5000000000000001E-2</v>
      </c>
      <c r="T34" s="21">
        <v>3</v>
      </c>
      <c r="U34" s="32">
        <f t="shared" si="32"/>
        <v>0.10344827586206896</v>
      </c>
      <c r="V34" s="21">
        <v>3</v>
      </c>
      <c r="W34" s="34">
        <f t="shared" si="33"/>
        <v>0.10344827586206896</v>
      </c>
      <c r="Y34" s="31"/>
    </row>
    <row r="35" spans="1:25" ht="12.75" x14ac:dyDescent="0.2">
      <c r="A35" s="7" t="s">
        <v>61</v>
      </c>
      <c r="B35" s="10">
        <f>SUM(B27:B34)</f>
        <v>52</v>
      </c>
      <c r="C35" s="57">
        <f>B35/B50</f>
        <v>0.19259259259259259</v>
      </c>
      <c r="D35" s="22">
        <f>SUM(D27:D34)</f>
        <v>57</v>
      </c>
      <c r="E35" s="38">
        <f>D35/D50</f>
        <v>0.18037974683544303</v>
      </c>
      <c r="F35" s="22">
        <f>SUM(F27:F34)</f>
        <v>31</v>
      </c>
      <c r="G35" s="38">
        <f>F35/F50</f>
        <v>0.10163934426229508</v>
      </c>
      <c r="H35" s="22">
        <f>SUM(H27:H34)</f>
        <v>28</v>
      </c>
      <c r="I35" s="38">
        <f>H35/H50</f>
        <v>0.1044776119402985</v>
      </c>
      <c r="J35" s="22">
        <f>SUM(J27:J34)</f>
        <v>44</v>
      </c>
      <c r="K35" s="38">
        <f>J35/J50</f>
        <v>0.14666666666666667</v>
      </c>
      <c r="L35" s="22">
        <f>SUM(L27:L34)</f>
        <v>36</v>
      </c>
      <c r="M35" s="38">
        <f>L35/L50</f>
        <v>0.12949640287769784</v>
      </c>
      <c r="N35" s="22">
        <f>SUM(N27:N34)</f>
        <v>48</v>
      </c>
      <c r="O35" s="38">
        <f>N35/N50</f>
        <v>0.15189873417721519</v>
      </c>
      <c r="P35" s="22">
        <f>SUM(P27:P34)</f>
        <v>58</v>
      </c>
      <c r="Q35" s="38">
        <f>P35/P50</f>
        <v>0.15549597855227881</v>
      </c>
      <c r="R35" s="22">
        <f>SUM(R27:R34)</f>
        <v>40</v>
      </c>
      <c r="S35" s="38">
        <f>R35/R50</f>
        <v>0.13422818791946309</v>
      </c>
      <c r="T35" s="22">
        <f>SUM(T27:T34)</f>
        <v>30</v>
      </c>
      <c r="U35" s="38">
        <f>T35/T50</f>
        <v>0.11363636363636363</v>
      </c>
      <c r="V35" s="22">
        <f>SUM(V27:V34)</f>
        <v>29</v>
      </c>
      <c r="W35" s="39">
        <f>V35/V50</f>
        <v>0.11836734693877551</v>
      </c>
    </row>
    <row r="36" spans="1:25" ht="12.75" x14ac:dyDescent="0.2">
      <c r="A36" s="87" t="s">
        <v>54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</row>
    <row r="37" spans="1:25" ht="12.75" x14ac:dyDescent="0.2">
      <c r="A37" s="4" t="s">
        <v>48</v>
      </c>
      <c r="B37" s="51" t="s">
        <v>25</v>
      </c>
      <c r="C37" s="55" t="s">
        <v>25</v>
      </c>
      <c r="D37" s="51" t="s">
        <v>25</v>
      </c>
      <c r="E37" s="55" t="s">
        <v>25</v>
      </c>
      <c r="F37" s="51" t="s">
        <v>25</v>
      </c>
      <c r="G37" s="55" t="s">
        <v>25</v>
      </c>
      <c r="H37" s="51" t="s">
        <v>25</v>
      </c>
      <c r="I37" s="55" t="s">
        <v>25</v>
      </c>
      <c r="J37" s="51" t="s">
        <v>25</v>
      </c>
      <c r="K37" s="55" t="s">
        <v>25</v>
      </c>
      <c r="L37" s="51" t="s">
        <v>25</v>
      </c>
      <c r="M37" s="55" t="s">
        <v>25</v>
      </c>
      <c r="N37" s="51" t="s">
        <v>25</v>
      </c>
      <c r="O37" s="55" t="s">
        <v>25</v>
      </c>
      <c r="P37" s="51" t="s">
        <v>25</v>
      </c>
      <c r="Q37" s="55" t="s">
        <v>25</v>
      </c>
      <c r="R37" s="51" t="s">
        <v>25</v>
      </c>
      <c r="S37" s="55" t="s">
        <v>25</v>
      </c>
      <c r="T37" s="51" t="s">
        <v>25</v>
      </c>
      <c r="U37" s="55" t="s">
        <v>25</v>
      </c>
      <c r="V37" s="70">
        <v>1</v>
      </c>
      <c r="W37" s="45">
        <f t="shared" ref="W37:W43" si="34">V37/$V$44</f>
        <v>4.7619047619047616E-2</v>
      </c>
    </row>
    <row r="38" spans="1:25" ht="12.75" x14ac:dyDescent="0.2">
      <c r="A38" s="5" t="s">
        <v>5</v>
      </c>
      <c r="B38" s="43">
        <v>10</v>
      </c>
      <c r="C38" s="35">
        <f>B38/$B$44</f>
        <v>0.38461538461538464</v>
      </c>
      <c r="D38" s="24">
        <v>8</v>
      </c>
      <c r="E38" s="32">
        <f>D38/$D$44</f>
        <v>0.26666666666666666</v>
      </c>
      <c r="F38" s="24">
        <v>12</v>
      </c>
      <c r="G38" s="32">
        <f>F38/$F$44</f>
        <v>0.38709677419354838</v>
      </c>
      <c r="H38" s="24">
        <v>14</v>
      </c>
      <c r="I38" s="40">
        <f>H38/$H$44</f>
        <v>0.41176470588235292</v>
      </c>
      <c r="J38" s="24">
        <v>7</v>
      </c>
      <c r="K38" s="42">
        <f>J38/$J$44</f>
        <v>0.25</v>
      </c>
      <c r="L38" s="24">
        <v>2</v>
      </c>
      <c r="M38" s="40">
        <f t="shared" ref="M38:M43" si="35">L38/$L$44</f>
        <v>0.11764705882352941</v>
      </c>
      <c r="N38" s="24">
        <v>9</v>
      </c>
      <c r="O38" s="40">
        <f>N38/$N$44</f>
        <v>0.26470588235294118</v>
      </c>
      <c r="P38" s="24">
        <v>9</v>
      </c>
      <c r="Q38" s="40">
        <f>P38/$P$44</f>
        <v>0.33333333333333331</v>
      </c>
      <c r="R38" s="24">
        <v>4</v>
      </c>
      <c r="S38" s="32">
        <f>R38/$R$44</f>
        <v>0.16</v>
      </c>
      <c r="T38" s="24">
        <v>2</v>
      </c>
      <c r="U38" s="40">
        <f t="shared" ref="U38:U43" si="36">T38/$V$44</f>
        <v>9.5238095238095233E-2</v>
      </c>
      <c r="V38" s="16">
        <v>3</v>
      </c>
      <c r="W38" s="45">
        <f t="shared" si="34"/>
        <v>0.14285714285714285</v>
      </c>
    </row>
    <row r="39" spans="1:25" ht="12.75" x14ac:dyDescent="0.2">
      <c r="A39" s="4" t="s">
        <v>23</v>
      </c>
      <c r="B39" s="18">
        <v>0</v>
      </c>
      <c r="C39" s="35">
        <f>B39/$B$44</f>
        <v>0</v>
      </c>
      <c r="D39" s="20">
        <v>2</v>
      </c>
      <c r="E39" s="32">
        <f>D39/$D$44</f>
        <v>6.6666666666666666E-2</v>
      </c>
      <c r="F39" s="20">
        <v>1</v>
      </c>
      <c r="G39" s="32">
        <f>F39/$F$44</f>
        <v>3.2258064516129031E-2</v>
      </c>
      <c r="H39" s="20">
        <v>1</v>
      </c>
      <c r="I39" s="40">
        <f>H39/$H$44</f>
        <v>2.9411764705882353E-2</v>
      </c>
      <c r="J39" s="20">
        <v>4</v>
      </c>
      <c r="K39" s="42">
        <f>J39/$J$44</f>
        <v>0.14285714285714285</v>
      </c>
      <c r="L39" s="20">
        <v>2</v>
      </c>
      <c r="M39" s="40">
        <f t="shared" si="35"/>
        <v>0.11764705882352941</v>
      </c>
      <c r="N39" s="20">
        <v>1</v>
      </c>
      <c r="O39" s="40">
        <f>N39/$N$44</f>
        <v>2.9411764705882353E-2</v>
      </c>
      <c r="P39" s="20">
        <v>3</v>
      </c>
      <c r="Q39" s="40">
        <f>P39/$P$44</f>
        <v>0.1111111111111111</v>
      </c>
      <c r="R39" s="20">
        <v>2</v>
      </c>
      <c r="S39" s="32">
        <f>R39/$R$44</f>
        <v>0.08</v>
      </c>
      <c r="T39" s="20">
        <v>2</v>
      </c>
      <c r="U39" s="40">
        <f t="shared" si="36"/>
        <v>9.5238095238095233E-2</v>
      </c>
      <c r="V39" s="11">
        <v>2</v>
      </c>
      <c r="W39" s="45">
        <f t="shared" si="34"/>
        <v>9.5238095238095233E-2</v>
      </c>
    </row>
    <row r="40" spans="1:25" ht="12.75" x14ac:dyDescent="0.2">
      <c r="A40" s="5" t="s">
        <v>13</v>
      </c>
      <c r="B40" s="18">
        <v>4</v>
      </c>
      <c r="C40" s="35">
        <f>B40/$B$44</f>
        <v>0.15384615384615385</v>
      </c>
      <c r="D40" s="21">
        <v>8</v>
      </c>
      <c r="E40" s="32">
        <f>D40/$D$44</f>
        <v>0.26666666666666666</v>
      </c>
      <c r="F40" s="21">
        <v>7</v>
      </c>
      <c r="G40" s="32">
        <f>F40/$F$44</f>
        <v>0.22580645161290322</v>
      </c>
      <c r="H40" s="21">
        <v>4</v>
      </c>
      <c r="I40" s="40">
        <f>H40/$H$44</f>
        <v>0.11764705882352941</v>
      </c>
      <c r="J40" s="21">
        <v>5</v>
      </c>
      <c r="K40" s="42">
        <f>J40/$J$44</f>
        <v>0.17857142857142858</v>
      </c>
      <c r="L40" s="21">
        <v>0</v>
      </c>
      <c r="M40" s="40">
        <f t="shared" si="35"/>
        <v>0</v>
      </c>
      <c r="N40" s="21">
        <v>8</v>
      </c>
      <c r="O40" s="40">
        <f>N40/$N$44</f>
        <v>0.23529411764705882</v>
      </c>
      <c r="P40" s="21">
        <v>3</v>
      </c>
      <c r="Q40" s="40">
        <f>P40/$P$44</f>
        <v>0.1111111111111111</v>
      </c>
      <c r="R40" s="21">
        <v>6</v>
      </c>
      <c r="S40" s="32">
        <f>R40/$R$44</f>
        <v>0.24</v>
      </c>
      <c r="T40" s="21">
        <v>7</v>
      </c>
      <c r="U40" s="40">
        <f t="shared" si="36"/>
        <v>0.33333333333333331</v>
      </c>
      <c r="V40" s="9">
        <v>6</v>
      </c>
      <c r="W40" s="45">
        <f t="shared" si="34"/>
        <v>0.2857142857142857</v>
      </c>
    </row>
    <row r="41" spans="1:25" ht="12.75" x14ac:dyDescent="0.2">
      <c r="A41" s="5" t="s">
        <v>22</v>
      </c>
      <c r="B41" s="18">
        <v>12</v>
      </c>
      <c r="C41" s="36">
        <f>B41/$B$44</f>
        <v>0.46153846153846156</v>
      </c>
      <c r="D41" s="26">
        <v>12</v>
      </c>
      <c r="E41" s="32">
        <f>D41/$D$44</f>
        <v>0.4</v>
      </c>
      <c r="F41" s="18">
        <v>11</v>
      </c>
      <c r="G41" s="32">
        <f>F41/$F$44</f>
        <v>0.35483870967741937</v>
      </c>
      <c r="H41" s="18">
        <v>15</v>
      </c>
      <c r="I41" s="40">
        <f>H41/$H$44</f>
        <v>0.44117647058823528</v>
      </c>
      <c r="J41" s="18">
        <v>12</v>
      </c>
      <c r="K41" s="42">
        <f>J41/$J$44</f>
        <v>0.42857142857142855</v>
      </c>
      <c r="L41" s="25">
        <v>12</v>
      </c>
      <c r="M41" s="40">
        <f t="shared" si="35"/>
        <v>0.70588235294117652</v>
      </c>
      <c r="N41" s="25">
        <v>13</v>
      </c>
      <c r="O41" s="40">
        <f>N41/$N$44</f>
        <v>0.38235294117647056</v>
      </c>
      <c r="P41" s="25">
        <v>10</v>
      </c>
      <c r="Q41" s="40">
        <f>P41/$P$44</f>
        <v>0.37037037037037035</v>
      </c>
      <c r="R41" s="25">
        <v>11</v>
      </c>
      <c r="S41" s="32">
        <f>R41/$R$44</f>
        <v>0.44</v>
      </c>
      <c r="T41" s="25">
        <v>6</v>
      </c>
      <c r="U41" s="40">
        <f t="shared" si="36"/>
        <v>0.2857142857142857</v>
      </c>
      <c r="V41" s="17">
        <v>8</v>
      </c>
      <c r="W41" s="45">
        <f t="shared" si="34"/>
        <v>0.38095238095238093</v>
      </c>
    </row>
    <row r="42" spans="1:25" ht="14.25" x14ac:dyDescent="0.2">
      <c r="A42" s="5" t="s">
        <v>50</v>
      </c>
      <c r="B42" s="51" t="s">
        <v>25</v>
      </c>
      <c r="C42" s="55" t="s">
        <v>25</v>
      </c>
      <c r="D42" s="54" t="s">
        <v>25</v>
      </c>
      <c r="E42" s="55" t="s">
        <v>25</v>
      </c>
      <c r="F42" s="51" t="s">
        <v>25</v>
      </c>
      <c r="G42" s="55" t="s">
        <v>25</v>
      </c>
      <c r="H42" s="51" t="s">
        <v>25</v>
      </c>
      <c r="I42" s="55" t="s">
        <v>25</v>
      </c>
      <c r="J42" s="51" t="s">
        <v>25</v>
      </c>
      <c r="K42" s="55" t="s">
        <v>25</v>
      </c>
      <c r="L42" s="21">
        <v>1</v>
      </c>
      <c r="M42" s="40">
        <f t="shared" si="35"/>
        <v>5.8823529411764705E-2</v>
      </c>
      <c r="N42" s="21">
        <v>2</v>
      </c>
      <c r="O42" s="40">
        <f>N42/$N$44</f>
        <v>5.8823529411764705E-2</v>
      </c>
      <c r="P42" s="21">
        <v>1</v>
      </c>
      <c r="Q42" s="40">
        <f>P42/$P$44</f>
        <v>3.7037037037037035E-2</v>
      </c>
      <c r="R42" s="21">
        <v>0</v>
      </c>
      <c r="S42" s="32">
        <f>R42/$R$44</f>
        <v>0</v>
      </c>
      <c r="T42" s="21">
        <v>3</v>
      </c>
      <c r="U42" s="40">
        <f t="shared" si="36"/>
        <v>0.14285714285714285</v>
      </c>
      <c r="V42" s="9">
        <v>1</v>
      </c>
      <c r="W42" s="45">
        <f t="shared" si="34"/>
        <v>4.7619047619047616E-2</v>
      </c>
    </row>
    <row r="43" spans="1:25" ht="12.75" x14ac:dyDescent="0.2">
      <c r="A43" s="5" t="s">
        <v>33</v>
      </c>
      <c r="B43" s="51" t="s">
        <v>25</v>
      </c>
      <c r="C43" s="55" t="s">
        <v>25</v>
      </c>
      <c r="D43" s="54" t="s">
        <v>25</v>
      </c>
      <c r="E43" s="55" t="s">
        <v>25</v>
      </c>
      <c r="F43" s="51" t="s">
        <v>25</v>
      </c>
      <c r="G43" s="55" t="s">
        <v>25</v>
      </c>
      <c r="H43" s="51" t="s">
        <v>25</v>
      </c>
      <c r="I43" s="55" t="s">
        <v>25</v>
      </c>
      <c r="J43" s="51" t="s">
        <v>25</v>
      </c>
      <c r="K43" s="55" t="s">
        <v>25</v>
      </c>
      <c r="L43" s="25">
        <v>0</v>
      </c>
      <c r="M43" s="40">
        <f t="shared" si="35"/>
        <v>0</v>
      </c>
      <c r="N43" s="25">
        <v>1</v>
      </c>
      <c r="O43" s="32">
        <f t="shared" ref="O43" si="37">N43/$N$44</f>
        <v>2.9411764705882353E-2</v>
      </c>
      <c r="P43" s="25">
        <v>1</v>
      </c>
      <c r="Q43" s="32">
        <f t="shared" ref="Q43" si="38">P43/$P$44</f>
        <v>3.7037037037037035E-2</v>
      </c>
      <c r="R43" s="25">
        <v>2</v>
      </c>
      <c r="S43" s="32">
        <f t="shared" ref="S43" si="39">R43/$R$44</f>
        <v>0.08</v>
      </c>
      <c r="T43" s="25">
        <v>0</v>
      </c>
      <c r="U43" s="40">
        <f t="shared" si="36"/>
        <v>0</v>
      </c>
      <c r="V43" s="17">
        <v>0</v>
      </c>
      <c r="W43" s="45">
        <f t="shared" si="34"/>
        <v>0</v>
      </c>
      <c r="Y43" s="31"/>
    </row>
    <row r="44" spans="1:25" ht="12.75" x14ac:dyDescent="0.2">
      <c r="A44" s="7" t="s">
        <v>60</v>
      </c>
      <c r="B44" s="19">
        <f>SUM(B37:B43)</f>
        <v>26</v>
      </c>
      <c r="C44" s="57">
        <f>B44/B50</f>
        <v>9.6296296296296297E-2</v>
      </c>
      <c r="D44" s="27">
        <f>SUM(D37:D43)</f>
        <v>30</v>
      </c>
      <c r="E44" s="38">
        <f>D44/D50</f>
        <v>9.49367088607595E-2</v>
      </c>
      <c r="F44" s="27">
        <f>SUM(F37:F43)</f>
        <v>31</v>
      </c>
      <c r="G44" s="38">
        <f>F44/F50</f>
        <v>0.10163934426229508</v>
      </c>
      <c r="H44" s="27">
        <f>SUM(H37:H43)</f>
        <v>34</v>
      </c>
      <c r="I44" s="38">
        <f>H44/H50</f>
        <v>0.12686567164179105</v>
      </c>
      <c r="J44" s="27">
        <f>SUM(J37:J43)</f>
        <v>28</v>
      </c>
      <c r="K44" s="38">
        <f>J44/J50</f>
        <v>9.3333333333333338E-2</v>
      </c>
      <c r="L44" s="27">
        <f>SUM(L37:L43)</f>
        <v>17</v>
      </c>
      <c r="M44" s="38">
        <f>L44/L50</f>
        <v>6.1151079136690649E-2</v>
      </c>
      <c r="N44" s="27">
        <f>SUM(N37:N43)</f>
        <v>34</v>
      </c>
      <c r="O44" s="38">
        <f>N44/N50</f>
        <v>0.10759493670886076</v>
      </c>
      <c r="P44" s="27">
        <f>SUM(P37:P43)</f>
        <v>27</v>
      </c>
      <c r="Q44" s="38">
        <f>P44/P50</f>
        <v>7.2386058981233251E-2</v>
      </c>
      <c r="R44" s="27">
        <f>SUM(R37:R43)</f>
        <v>25</v>
      </c>
      <c r="S44" s="38">
        <f>R44/R50</f>
        <v>8.3892617449664433E-2</v>
      </c>
      <c r="T44" s="27">
        <f>SUM(T37:T43)</f>
        <v>20</v>
      </c>
      <c r="U44" s="38">
        <f>T44/T50</f>
        <v>7.575757575757576E-2</v>
      </c>
      <c r="V44" s="27">
        <f>SUM(V37:V43)</f>
        <v>21</v>
      </c>
      <c r="W44" s="39">
        <f>V44/V50</f>
        <v>8.5714285714285715E-2</v>
      </c>
    </row>
    <row r="45" spans="1:25" ht="12.75" x14ac:dyDescent="0.2">
      <c r="A45" s="87" t="s">
        <v>53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</row>
    <row r="46" spans="1:25" ht="13.5" customHeight="1" x14ac:dyDescent="0.2">
      <c r="A46" s="72" t="s">
        <v>46</v>
      </c>
      <c r="B46" s="52" t="s">
        <v>25</v>
      </c>
      <c r="C46" s="59" t="s">
        <v>25</v>
      </c>
      <c r="D46" s="52" t="s">
        <v>25</v>
      </c>
      <c r="E46" s="59" t="s">
        <v>25</v>
      </c>
      <c r="F46" s="52" t="s">
        <v>25</v>
      </c>
      <c r="G46" s="59" t="s">
        <v>25</v>
      </c>
      <c r="H46" s="52" t="s">
        <v>25</v>
      </c>
      <c r="I46" s="59" t="s">
        <v>25</v>
      </c>
      <c r="J46" s="52" t="s">
        <v>25</v>
      </c>
      <c r="K46" s="59" t="s">
        <v>25</v>
      </c>
      <c r="L46" s="52" t="s">
        <v>25</v>
      </c>
      <c r="M46" s="59" t="s">
        <v>25</v>
      </c>
      <c r="N46" s="52" t="s">
        <v>25</v>
      </c>
      <c r="O46" s="59" t="s">
        <v>25</v>
      </c>
      <c r="P46" s="52" t="s">
        <v>25</v>
      </c>
      <c r="Q46" s="59" t="s">
        <v>25</v>
      </c>
      <c r="R46" s="52" t="s">
        <v>25</v>
      </c>
      <c r="S46" s="59" t="s">
        <v>25</v>
      </c>
      <c r="T46" s="52" t="s">
        <v>25</v>
      </c>
      <c r="U46" s="59" t="s">
        <v>25</v>
      </c>
      <c r="V46" s="68">
        <v>3</v>
      </c>
      <c r="W46" s="45">
        <f>V46/V49</f>
        <v>6.9767441860465115E-2</v>
      </c>
    </row>
    <row r="47" spans="1:25" ht="13.5" customHeight="1" x14ac:dyDescent="0.2">
      <c r="A47" s="73" t="s">
        <v>47</v>
      </c>
      <c r="B47" s="66" t="s">
        <v>25</v>
      </c>
      <c r="C47" s="60" t="s">
        <v>25</v>
      </c>
      <c r="D47" s="63" t="s">
        <v>25</v>
      </c>
      <c r="E47" s="64" t="s">
        <v>25</v>
      </c>
      <c r="F47" s="51" t="s">
        <v>25</v>
      </c>
      <c r="G47" s="60" t="s">
        <v>25</v>
      </c>
      <c r="H47" s="51" t="s">
        <v>25</v>
      </c>
      <c r="I47" s="60" t="s">
        <v>25</v>
      </c>
      <c r="J47" s="51" t="s">
        <v>25</v>
      </c>
      <c r="K47" s="60" t="s">
        <v>25</v>
      </c>
      <c r="L47" s="51" t="s">
        <v>25</v>
      </c>
      <c r="M47" s="60" t="s">
        <v>25</v>
      </c>
      <c r="N47" s="51" t="s">
        <v>25</v>
      </c>
      <c r="O47" s="60" t="s">
        <v>25</v>
      </c>
      <c r="P47" s="51" t="s">
        <v>25</v>
      </c>
      <c r="Q47" s="60" t="s">
        <v>25</v>
      </c>
      <c r="R47" s="51" t="s">
        <v>25</v>
      </c>
      <c r="S47" s="60" t="s">
        <v>25</v>
      </c>
      <c r="T47" s="51" t="s">
        <v>25</v>
      </c>
      <c r="U47" s="60" t="s">
        <v>25</v>
      </c>
      <c r="V47" s="69">
        <v>5</v>
      </c>
      <c r="W47" s="45">
        <f>V47/V49</f>
        <v>0.11627906976744186</v>
      </c>
    </row>
    <row r="48" spans="1:25" ht="13.5" customHeight="1" x14ac:dyDescent="0.2">
      <c r="A48" s="5" t="s">
        <v>20</v>
      </c>
      <c r="B48" s="67">
        <v>48</v>
      </c>
      <c r="C48" s="61">
        <f>B48/B49</f>
        <v>1</v>
      </c>
      <c r="D48" s="9">
        <v>52</v>
      </c>
      <c r="E48" s="65">
        <f>D48/D49</f>
        <v>1</v>
      </c>
      <c r="F48" s="20">
        <v>47</v>
      </c>
      <c r="G48" s="44">
        <f>F48/F49</f>
        <v>1</v>
      </c>
      <c r="H48" s="20">
        <v>76</v>
      </c>
      <c r="I48" s="44">
        <f>H48/H49</f>
        <v>1</v>
      </c>
      <c r="J48" s="20">
        <v>67</v>
      </c>
      <c r="K48" s="44">
        <f>J48/J49</f>
        <v>1</v>
      </c>
      <c r="L48" s="20">
        <v>58</v>
      </c>
      <c r="M48" s="44">
        <f>L48/L49</f>
        <v>1</v>
      </c>
      <c r="N48" s="20">
        <v>54</v>
      </c>
      <c r="O48" s="44">
        <f>N48/N49</f>
        <v>1</v>
      </c>
      <c r="P48" s="20">
        <v>68</v>
      </c>
      <c r="Q48" s="44">
        <f>P48/P49</f>
        <v>1</v>
      </c>
      <c r="R48" s="20">
        <v>65</v>
      </c>
      <c r="S48" s="44">
        <f>R48/R49</f>
        <v>1</v>
      </c>
      <c r="T48" s="20">
        <v>57</v>
      </c>
      <c r="U48" s="44">
        <f>T48/T49</f>
        <v>1</v>
      </c>
      <c r="V48" s="9">
        <v>35</v>
      </c>
      <c r="W48" s="45">
        <f>V48/V49</f>
        <v>0.81395348837209303</v>
      </c>
    </row>
    <row r="49" spans="1:23" ht="13.5" customHeight="1" x14ac:dyDescent="0.2">
      <c r="A49" s="8" t="s">
        <v>59</v>
      </c>
      <c r="B49" s="47">
        <f>SUM(B48)</f>
        <v>48</v>
      </c>
      <c r="C49" s="62">
        <f>B49/B50</f>
        <v>0.17777777777777778</v>
      </c>
      <c r="D49" s="10">
        <f>SUM(D48)</f>
        <v>52</v>
      </c>
      <c r="E49" s="57">
        <f>D49/D50</f>
        <v>0.16455696202531644</v>
      </c>
      <c r="F49" s="28">
        <f>SUM(F48)</f>
        <v>47</v>
      </c>
      <c r="G49" s="46">
        <f>F49/F50</f>
        <v>0.1540983606557377</v>
      </c>
      <c r="H49" s="28">
        <f>SUM(H46:H48)</f>
        <v>76</v>
      </c>
      <c r="I49" s="46">
        <f>H49/H49</f>
        <v>1</v>
      </c>
      <c r="J49" s="28">
        <f>SUM(J48)</f>
        <v>67</v>
      </c>
      <c r="K49" s="46">
        <f>J49/J49</f>
        <v>1</v>
      </c>
      <c r="L49" s="28">
        <f>SUM(L48)</f>
        <v>58</v>
      </c>
      <c r="M49" s="46">
        <f>L49/L49</f>
        <v>1</v>
      </c>
      <c r="N49" s="28">
        <f>SUM(N48)</f>
        <v>54</v>
      </c>
      <c r="O49" s="46">
        <f>N49/N49</f>
        <v>1</v>
      </c>
      <c r="P49" s="28">
        <f>SUM(P48)</f>
        <v>68</v>
      </c>
      <c r="Q49" s="46">
        <f>P49/P49</f>
        <v>1</v>
      </c>
      <c r="R49" s="28">
        <f>SUM(R48)</f>
        <v>65</v>
      </c>
      <c r="S49" s="46">
        <f>R49/R49</f>
        <v>1</v>
      </c>
      <c r="T49" s="28">
        <f>SUM(T48)</f>
        <v>57</v>
      </c>
      <c r="U49" s="46">
        <f>T49/T49</f>
        <v>1</v>
      </c>
      <c r="V49" s="10">
        <f>SUM(V46:V48)</f>
        <v>43</v>
      </c>
      <c r="W49" s="49">
        <f>V49/V49</f>
        <v>1</v>
      </c>
    </row>
    <row r="50" spans="1:23" ht="17.25" customHeight="1" thickBot="1" x14ac:dyDescent="0.25">
      <c r="A50" s="13" t="s">
        <v>58</v>
      </c>
      <c r="B50" s="83">
        <f>B48+B44+B35+B25+B12</f>
        <v>270</v>
      </c>
      <c r="C50" s="84"/>
      <c r="D50" s="78">
        <f>D48+D44+D35+D25+D12</f>
        <v>316</v>
      </c>
      <c r="E50" s="81"/>
      <c r="F50" s="78">
        <f>F48+F44+F35+F25+F12</f>
        <v>305</v>
      </c>
      <c r="G50" s="81"/>
      <c r="H50" s="78">
        <f>H49+H44+H35+H25+H12</f>
        <v>268</v>
      </c>
      <c r="I50" s="81"/>
      <c r="J50" s="78">
        <f>J49+J44+J35+J25+J12</f>
        <v>300</v>
      </c>
      <c r="K50" s="81"/>
      <c r="L50" s="78">
        <f>L49+L44+L35+L25+L12</f>
        <v>278</v>
      </c>
      <c r="M50" s="81"/>
      <c r="N50" s="78">
        <f>N49+N44+N35+N25+N12</f>
        <v>316</v>
      </c>
      <c r="O50" s="81"/>
      <c r="P50" s="78">
        <f>P49+P44+P35+P25+P12</f>
        <v>373</v>
      </c>
      <c r="Q50" s="81"/>
      <c r="R50" s="78">
        <f>R49+R44+R35+R25+R12</f>
        <v>298</v>
      </c>
      <c r="S50" s="81"/>
      <c r="T50" s="86">
        <f>T49+T44+T35+T25+T12</f>
        <v>264</v>
      </c>
      <c r="U50" s="81"/>
      <c r="V50" s="78">
        <f>V49+V44+V35+V25+V12</f>
        <v>245</v>
      </c>
      <c r="W50" s="79"/>
    </row>
    <row r="51" spans="1:23" ht="21.75" customHeight="1" thickTop="1" x14ac:dyDescent="0.2">
      <c r="A51" s="3" t="s">
        <v>21</v>
      </c>
    </row>
    <row r="52" spans="1:23" ht="15" customHeight="1" x14ac:dyDescent="0.2">
      <c r="A52" s="1" t="s">
        <v>51</v>
      </c>
    </row>
    <row r="53" spans="1:23" ht="15" customHeight="1" x14ac:dyDescent="0.2">
      <c r="A53" s="1" t="s">
        <v>52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W53" s="31"/>
    </row>
    <row r="54" spans="1:23" ht="12.75" x14ac:dyDescent="0.2">
      <c r="A54" s="48" t="s">
        <v>45</v>
      </c>
    </row>
    <row r="55" spans="1:23" x14ac:dyDescent="0.2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W55" s="31"/>
    </row>
  </sheetData>
  <sortState ref="A41:O42">
    <sortCondition ref="A41:A42"/>
  </sortState>
  <mergeCells count="30">
    <mergeCell ref="D5:E5"/>
    <mergeCell ref="D50:E50"/>
    <mergeCell ref="B50:C50"/>
    <mergeCell ref="B5:C5"/>
    <mergeCell ref="T5:U5"/>
    <mergeCell ref="T50:U50"/>
    <mergeCell ref="R50:S50"/>
    <mergeCell ref="P5:Q5"/>
    <mergeCell ref="P50:Q50"/>
    <mergeCell ref="A6:W6"/>
    <mergeCell ref="A13:W13"/>
    <mergeCell ref="A26:W26"/>
    <mergeCell ref="A36:W36"/>
    <mergeCell ref="A45:W45"/>
    <mergeCell ref="A1:W1"/>
    <mergeCell ref="A2:W2"/>
    <mergeCell ref="A3:W3"/>
    <mergeCell ref="V5:W5"/>
    <mergeCell ref="V50:W50"/>
    <mergeCell ref="F5:G5"/>
    <mergeCell ref="F50:G50"/>
    <mergeCell ref="H5:I5"/>
    <mergeCell ref="H50:I50"/>
    <mergeCell ref="J5:K5"/>
    <mergeCell ref="J50:K50"/>
    <mergeCell ref="L5:M5"/>
    <mergeCell ref="L50:M50"/>
    <mergeCell ref="N5:O5"/>
    <mergeCell ref="N50:O50"/>
    <mergeCell ref="R5:S5"/>
  </mergeCells>
  <phoneticPr fontId="1" type="noConversion"/>
  <printOptions horizontalCentered="1"/>
  <pageMargins left="0" right="0" top="0.5" bottom="0.5" header="0.5" footer="0.25"/>
  <pageSetup scale="73" orientation="landscape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Freshmen</vt:lpstr>
      <vt:lpstr>'New Freshmen'!Print_Area</vt:lpstr>
    </vt:vector>
  </TitlesOfParts>
  <Company>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Dorman</dc:creator>
  <cp:lastModifiedBy>Dorman, Laura Gransky</cp:lastModifiedBy>
  <cp:lastPrinted>2022-11-04T20:39:03Z</cp:lastPrinted>
  <dcterms:created xsi:type="dcterms:W3CDTF">2004-09-22T00:30:59Z</dcterms:created>
  <dcterms:modified xsi:type="dcterms:W3CDTF">2022-11-04T20:47:11Z</dcterms:modified>
</cp:coreProperties>
</file>